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К РЗ  и ПРЗ  2021г" sheetId="1" r:id="rId1"/>
  </sheets>
  <definedNames>
    <definedName name="Excel_BuiltIn_Print_Titles_1">'ФК РЗ  и ПРЗ  2021г'!$15:$15</definedName>
  </definedNames>
  <calcPr fullCalcOnLoad="1"/>
</workbook>
</file>

<file path=xl/sharedStrings.xml><?xml version="1.0" encoding="utf-8"?>
<sst xmlns="http://schemas.openxmlformats.org/spreadsheetml/2006/main" count="97" uniqueCount="60">
  <si>
    <t>ПРОЕКТ</t>
  </si>
  <si>
    <t>Приложение  3</t>
  </si>
  <si>
    <t xml:space="preserve">к Решению Совета народных депутатов   </t>
  </si>
  <si>
    <t>муниципального образования</t>
  </si>
  <si>
    <t xml:space="preserve">"Келермесское сельское поселение" </t>
  </si>
  <si>
    <t xml:space="preserve">№  от     2023г </t>
  </si>
  <si>
    <t>Распределение расходов бюджета муниципального образования " Келермесское сельское поселение" за 2022 год по разделам и подразделам функциональной классификации  расходов бюджетов Российской Федерации</t>
  </si>
  <si>
    <t>(тыс.руб)</t>
  </si>
  <si>
    <t>Наименование</t>
  </si>
  <si>
    <t>РЗ</t>
  </si>
  <si>
    <t>ПРЗ</t>
  </si>
  <si>
    <t xml:space="preserve">Бюджет  2022г    первоначальный                       </t>
  </si>
  <si>
    <t>Уточненный бюджет    2022г</t>
  </si>
  <si>
    <t>Фактическое исполнение 2022г</t>
  </si>
  <si>
    <t>% исполнения</t>
  </si>
  <si>
    <t>Всего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</si>
  <si>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</si>
  <si>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</si>
  <si>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</si>
  <si>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</si>
  <si>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</si>
  <si>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</si>
  <si>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</si>
  <si>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</si>
  <si>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</si>
  <si>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</si>
  <si>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</si>
  <si>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</si>
  <si>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</si>
  <si>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</si>
  <si>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</si>
  <si>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</si>
  <si>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</si>
  <si>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</si>
  <si>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</si>
  <si>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</si>
  <si>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</si>
  <si>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</si>
  <si>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</si>
  <si>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</si>
  <si>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</si>
  <si>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</si>
  <si>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</si>
  <si>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</si>
  <si>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</si>
  <si>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</si>
  <si>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</si>
  <si>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</si>
  <si>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</si>
  <si>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культуры,кинематографии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</si>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</sst>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_-* #,##0.00_р_._-;\-* #,##0.00_р_._-;_-* \-??_р_._-;_-@_-"/>
    <numFmt numFmtId="168" formatCode="@"/>
  </numFmts>
  <fonts count="8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9" xfId="0" applyFont="1" applyBorder="1" applyAlignment="1">
      <alignment vertical="center" wrapText="1"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5" fontId="3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4" fillId="0" borderId="14" xfId="0" applyFont="1" applyBorder="1" applyAlignment="1">
      <alignment vertical="center" wrapText="1"/>
    </xf>
    <xf numFmtId="164" fontId="4" fillId="0" borderId="15" xfId="0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8" fontId="3" fillId="0" borderId="10" xfId="15" applyNumberFormat="1" applyFont="1" applyFill="1" applyBorder="1" applyAlignment="1" applyProtection="1">
      <alignment/>
      <protection/>
    </xf>
    <xf numFmtId="168" fontId="3" fillId="0" borderId="11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4" fontId="4" fillId="0" borderId="17" xfId="0" applyFont="1" applyBorder="1" applyAlignment="1">
      <alignment vertical="center" wrapText="1"/>
    </xf>
    <xf numFmtId="168" fontId="4" fillId="0" borderId="18" xfId="15" applyNumberFormat="1" applyFont="1" applyFill="1" applyBorder="1" applyAlignment="1" applyProtection="1">
      <alignment/>
      <protection/>
    </xf>
    <xf numFmtId="168" fontId="4" fillId="0" borderId="18" xfId="0" applyNumberFormat="1" applyFont="1" applyBorder="1" applyAlignment="1">
      <alignment/>
    </xf>
    <xf numFmtId="165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4" fillId="0" borderId="20" xfId="0" applyFont="1" applyBorder="1" applyAlignment="1">
      <alignment vertical="center" wrapText="1"/>
    </xf>
    <xf numFmtId="168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165" fontId="4" fillId="0" borderId="4" xfId="0" applyNumberFormat="1" applyFont="1" applyFill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4" fillId="0" borderId="22" xfId="0" applyFont="1" applyBorder="1" applyAlignment="1">
      <alignment vertical="center" wrapText="1"/>
    </xf>
    <xf numFmtId="168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4" fontId="4" fillId="0" borderId="18" xfId="0" applyFont="1" applyBorder="1" applyAlignment="1">
      <alignment vertical="center" wrapText="1"/>
    </xf>
    <xf numFmtId="166" fontId="4" fillId="0" borderId="18" xfId="0" applyNumberFormat="1" applyFont="1" applyBorder="1" applyAlignment="1">
      <alignment horizontal="right"/>
    </xf>
    <xf numFmtId="164" fontId="4" fillId="0" borderId="2" xfId="0" applyFont="1" applyBorder="1" applyAlignment="1">
      <alignment vertical="center" wrapText="1"/>
    </xf>
    <xf numFmtId="166" fontId="4" fillId="0" borderId="2" xfId="0" applyNumberFormat="1" applyFont="1" applyBorder="1" applyAlignment="1">
      <alignment horizontal="right"/>
    </xf>
    <xf numFmtId="164" fontId="4" fillId="0" borderId="16" xfId="0" applyFont="1" applyBorder="1" applyAlignment="1">
      <alignment vertical="center" wrapText="1"/>
    </xf>
    <xf numFmtId="168" fontId="3" fillId="0" borderId="23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 horizontal="right"/>
    </xf>
    <xf numFmtId="164" fontId="4" fillId="0" borderId="4" xfId="0" applyFont="1" applyBorder="1" applyAlignment="1">
      <alignment vertical="center" wrapText="1"/>
    </xf>
    <xf numFmtId="164" fontId="3" fillId="0" borderId="24" xfId="0" applyFont="1" applyBorder="1" applyAlignment="1">
      <alignment vertical="center" wrapText="1"/>
    </xf>
    <xf numFmtId="168" fontId="3" fillId="0" borderId="15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4" fontId="4" fillId="0" borderId="0" xfId="0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5" fontId="2" fillId="0" borderId="26" xfId="0" applyNumberFormat="1" applyFont="1" applyBorder="1" applyAlignment="1">
      <alignment/>
    </xf>
    <xf numFmtId="168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/>
    </xf>
    <xf numFmtId="164" fontId="3" fillId="0" borderId="16" xfId="0" applyFont="1" applyBorder="1" applyAlignment="1">
      <alignment vertical="center" wrapText="1"/>
    </xf>
    <xf numFmtId="168" fontId="3" fillId="0" borderId="28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5" fontId="3" fillId="0" borderId="29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5" fontId="6" fillId="0" borderId="31" xfId="0" applyNumberFormat="1" applyFont="1" applyBorder="1" applyAlignment="1">
      <alignment/>
    </xf>
    <xf numFmtId="164" fontId="4" fillId="0" borderId="19" xfId="0" applyFont="1" applyBorder="1" applyAlignment="1">
      <alignment vertical="center" wrapText="1"/>
    </xf>
    <xf numFmtId="165" fontId="2" fillId="0" borderId="3" xfId="0" applyNumberFormat="1" applyFont="1" applyBorder="1" applyAlignment="1">
      <alignment/>
    </xf>
    <xf numFmtId="164" fontId="4" fillId="0" borderId="32" xfId="0" applyFont="1" applyBorder="1" applyAlignment="1">
      <alignment vertical="center" wrapText="1"/>
    </xf>
    <xf numFmtId="168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4" fontId="4" fillId="0" borderId="25" xfId="0" applyFont="1" applyBorder="1" applyAlignment="1">
      <alignment/>
    </xf>
    <xf numFmtId="164" fontId="4" fillId="0" borderId="2" xfId="0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165" fontId="6" fillId="0" borderId="33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4" fillId="0" borderId="26" xfId="0" applyFont="1" applyBorder="1" applyAlignment="1">
      <alignment vertical="center" wrapText="1"/>
    </xf>
    <xf numFmtId="165" fontId="2" fillId="0" borderId="15" xfId="0" applyNumberFormat="1" applyFont="1" applyBorder="1" applyAlignment="1">
      <alignment/>
    </xf>
    <xf numFmtId="164" fontId="3" fillId="0" borderId="34" xfId="0" applyFont="1" applyBorder="1" applyAlignment="1">
      <alignment vertical="center" wrapText="1"/>
    </xf>
    <xf numFmtId="164" fontId="3" fillId="0" borderId="9" xfId="0" applyFont="1" applyBorder="1" applyAlignment="1">
      <alignment horizontal="left"/>
    </xf>
    <xf numFmtId="164" fontId="4" fillId="0" borderId="18" xfId="0" applyFont="1" applyBorder="1" applyAlignment="1">
      <alignment horizontal="left"/>
    </xf>
    <xf numFmtId="164" fontId="4" fillId="0" borderId="26" xfId="0" applyFont="1" applyBorder="1" applyAlignment="1">
      <alignment/>
    </xf>
    <xf numFmtId="164" fontId="4" fillId="0" borderId="15" xfId="0" applyFont="1" applyBorder="1" applyAlignment="1">
      <alignment horizontal="left"/>
    </xf>
    <xf numFmtId="168" fontId="4" fillId="0" borderId="15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3" fillId="0" borderId="9" xfId="0" applyFont="1" applyBorder="1" applyAlignment="1">
      <alignment/>
    </xf>
    <xf numFmtId="166" fontId="3" fillId="0" borderId="12" xfId="0" applyNumberFormat="1" applyFont="1" applyBorder="1" applyAlignment="1">
      <alignment horizontal="right"/>
    </xf>
    <xf numFmtId="164" fontId="4" fillId="0" borderId="18" xfId="0" applyFont="1" applyBorder="1" applyAlignment="1">
      <alignment/>
    </xf>
    <xf numFmtId="165" fontId="4" fillId="0" borderId="18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4" fontId="3" fillId="0" borderId="9" xfId="0" applyFont="1" applyBorder="1" applyAlignment="1">
      <alignment wrapText="1"/>
    </xf>
    <xf numFmtId="168" fontId="4" fillId="0" borderId="10" xfId="0" applyNumberFormat="1" applyFont="1" applyBorder="1" applyAlignment="1">
      <alignment/>
    </xf>
    <xf numFmtId="165" fontId="4" fillId="0" borderId="16" xfId="0" applyNumberFormat="1" applyFont="1" applyBorder="1" applyAlignment="1">
      <alignment wrapText="1"/>
    </xf>
    <xf numFmtId="166" fontId="4" fillId="0" borderId="16" xfId="0" applyNumberFormat="1" applyFont="1" applyBorder="1" applyAlignment="1">
      <alignment horizontal="right"/>
    </xf>
    <xf numFmtId="164" fontId="4" fillId="0" borderId="18" xfId="0" applyFont="1" applyBorder="1" applyAlignment="1">
      <alignment wrapText="1"/>
    </xf>
    <xf numFmtId="164" fontId="4" fillId="0" borderId="18" xfId="0" applyFont="1" applyBorder="1" applyAlignment="1">
      <alignment horizontal="left" wrapText="1"/>
    </xf>
    <xf numFmtId="168" fontId="4" fillId="0" borderId="18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85.00390625" style="0" customWidth="1"/>
    <col min="2" max="2" width="10.25390625" style="0" customWidth="1"/>
    <col min="3" max="3" width="8.75390625" style="0" customWidth="1"/>
    <col min="4" max="4" width="15.125" style="0" customWidth="1"/>
    <col min="5" max="5" width="14.125" style="0" customWidth="1"/>
    <col min="6" max="6" width="17.375" style="0" customWidth="1"/>
    <col min="7" max="7" width="14.125" style="0" customWidth="1"/>
    <col min="8" max="8" width="11.375" style="0" customWidth="1"/>
    <col min="9" max="9" width="8.75390625" style="0" customWidth="1"/>
    <col min="10" max="10" width="11.375" style="0" customWidth="1"/>
    <col min="11" max="16384" width="8.75390625" style="0" customWidth="1"/>
  </cols>
  <sheetData>
    <row r="2" spans="1:7" ht="12.75">
      <c r="A2" s="1" t="s">
        <v>0</v>
      </c>
      <c r="D2" s="2" t="s">
        <v>1</v>
      </c>
      <c r="E2" s="2"/>
      <c r="F2" s="2"/>
      <c r="G2" s="3"/>
    </row>
    <row r="3" spans="4:7" ht="12.75">
      <c r="D3" s="4" t="s">
        <v>2</v>
      </c>
      <c r="E3" s="4"/>
      <c r="F3" s="4"/>
      <c r="G3" s="4"/>
    </row>
    <row r="4" spans="4:7" ht="12.75">
      <c r="D4" s="4" t="s">
        <v>3</v>
      </c>
      <c r="E4" s="5"/>
      <c r="F4" s="5"/>
      <c r="G4" s="5"/>
    </row>
    <row r="5" spans="2:7" ht="12.75">
      <c r="B5" s="6"/>
      <c r="C5" s="6"/>
      <c r="D5" s="4" t="s">
        <v>4</v>
      </c>
      <c r="E5" s="4"/>
      <c r="F5" s="4"/>
      <c r="G5" s="3"/>
    </row>
    <row r="6" spans="2:7" ht="12.75">
      <c r="B6" s="6"/>
      <c r="C6" s="6"/>
      <c r="D6" s="6" t="s">
        <v>5</v>
      </c>
      <c r="E6" s="6"/>
      <c r="F6" s="3"/>
      <c r="G6" s="3"/>
    </row>
    <row r="7" spans="2:7" ht="12.75">
      <c r="B7" s="6"/>
      <c r="C7" s="6"/>
      <c r="D7" s="3"/>
      <c r="E7" s="3"/>
      <c r="F7" s="3"/>
      <c r="G7" s="3"/>
    </row>
    <row r="11" spans="2:6" ht="12.75">
      <c r="B11" s="7"/>
      <c r="C11" s="7"/>
      <c r="D11" s="7"/>
      <c r="E11" s="7"/>
      <c r="F11" s="7"/>
    </row>
    <row r="12" spans="1:7" ht="49.5" customHeight="1">
      <c r="A12" s="8" t="s">
        <v>6</v>
      </c>
      <c r="B12" s="8"/>
      <c r="C12" s="8"/>
      <c r="D12" s="8"/>
      <c r="E12" s="8"/>
      <c r="F12" s="8"/>
      <c r="G12" s="8"/>
    </row>
    <row r="14" ht="12.75">
      <c r="G14" s="9" t="s">
        <v>7</v>
      </c>
    </row>
    <row r="15" spans="1:7" ht="123" customHeight="1">
      <c r="A15" s="10" t="s">
        <v>8</v>
      </c>
      <c r="B15" s="11" t="s">
        <v>9</v>
      </c>
      <c r="C15" s="12" t="s">
        <v>10</v>
      </c>
      <c r="D15" s="13" t="s">
        <v>11</v>
      </c>
      <c r="E15" s="13" t="s">
        <v>12</v>
      </c>
      <c r="F15" s="13" t="s">
        <v>13</v>
      </c>
      <c r="G15" s="14" t="s">
        <v>14</v>
      </c>
    </row>
    <row r="16" spans="1:7" ht="12.75">
      <c r="A16" s="15">
        <v>1</v>
      </c>
      <c r="B16" s="16">
        <v>2</v>
      </c>
      <c r="C16" s="16">
        <v>3</v>
      </c>
      <c r="D16" s="17">
        <v>4</v>
      </c>
      <c r="E16" s="18">
        <v>5</v>
      </c>
      <c r="F16" s="18">
        <v>6</v>
      </c>
      <c r="G16" s="19">
        <v>7</v>
      </c>
    </row>
    <row r="17" spans="1:8" ht="12.75">
      <c r="A17" s="20" t="s">
        <v>15</v>
      </c>
      <c r="B17" s="21"/>
      <c r="C17" s="22"/>
      <c r="D17" s="23">
        <f>D19+D26+D29+D32+D37+D41+D44+D48+D51+D54</f>
        <v>9703.1</v>
      </c>
      <c r="E17" s="23">
        <f>E19+E26+E29+E32+E37+E41+E44+E48+E51+E54</f>
        <v>12761.699999999999</v>
      </c>
      <c r="F17" s="23">
        <f>F19+F26+F29+F32+F37+F41+F44+F48+F51+F54</f>
        <v>12325.699999999999</v>
      </c>
      <c r="G17" s="24">
        <f>IF(E17&lt;&gt;0,F17/E17*100,0)</f>
        <v>96.58352727301221</v>
      </c>
      <c r="H17" s="25"/>
    </row>
    <row r="18" spans="1:8" ht="12.75">
      <c r="A18" s="26"/>
      <c r="B18" s="27"/>
      <c r="C18" s="27"/>
      <c r="D18" s="28"/>
      <c r="E18" s="28"/>
      <c r="F18" s="28"/>
      <c r="G18" s="24"/>
      <c r="H18" s="29"/>
    </row>
    <row r="19" spans="1:8" ht="12.75">
      <c r="A19" s="20" t="s">
        <v>16</v>
      </c>
      <c r="B19" s="30" t="s">
        <v>17</v>
      </c>
      <c r="C19" s="31" t="s">
        <v>18</v>
      </c>
      <c r="D19" s="23">
        <f>D20+D21+D22+D23+D24</f>
        <v>5856.700000000001</v>
      </c>
      <c r="E19" s="23">
        <f>E20+E21+E22+E23+E24</f>
        <v>6506.099999999999</v>
      </c>
      <c r="F19" s="23">
        <f>F20+F21+F22+F23+F24</f>
        <v>6127.8</v>
      </c>
      <c r="G19" s="32">
        <f aca="true" t="shared" si="0" ref="G19:G22">IF(E19&lt;&gt;0,F19/E19*100,0)</f>
        <v>94.1854567252271</v>
      </c>
      <c r="H19" s="25"/>
    </row>
    <row r="20" spans="1:8" ht="12.75">
      <c r="A20" s="33" t="s">
        <v>19</v>
      </c>
      <c r="B20" s="34" t="s">
        <v>17</v>
      </c>
      <c r="C20" s="35" t="s">
        <v>20</v>
      </c>
      <c r="D20" s="36">
        <v>1066.4</v>
      </c>
      <c r="E20" s="36">
        <v>1196.6</v>
      </c>
      <c r="F20" s="37">
        <v>1172.2</v>
      </c>
      <c r="G20" s="38">
        <f t="shared" si="0"/>
        <v>97.96088918602709</v>
      </c>
      <c r="H20" s="39"/>
    </row>
    <row r="21" spans="1:8" ht="12.75">
      <c r="A21" s="40" t="s">
        <v>21</v>
      </c>
      <c r="B21" s="41" t="s">
        <v>17</v>
      </c>
      <c r="C21" s="41" t="s">
        <v>22</v>
      </c>
      <c r="D21" s="42">
        <v>4038.3</v>
      </c>
      <c r="E21" s="42">
        <v>3986.2</v>
      </c>
      <c r="F21" s="37">
        <v>3947.2</v>
      </c>
      <c r="G21" s="43">
        <f t="shared" si="0"/>
        <v>99.02162460488685</v>
      </c>
      <c r="H21" s="39"/>
    </row>
    <row r="22" spans="1:8" ht="12.75">
      <c r="A22" s="40" t="s">
        <v>23</v>
      </c>
      <c r="B22" s="41" t="s">
        <v>17</v>
      </c>
      <c r="C22" s="41" t="s">
        <v>24</v>
      </c>
      <c r="D22" s="42">
        <v>131.3</v>
      </c>
      <c r="E22" s="42">
        <v>120.6</v>
      </c>
      <c r="F22" s="37">
        <v>120.6</v>
      </c>
      <c r="G22" s="43">
        <f t="shared" si="0"/>
        <v>100</v>
      </c>
      <c r="H22" s="39"/>
    </row>
    <row r="23" spans="1:8" ht="12.75">
      <c r="A23" s="40" t="s">
        <v>25</v>
      </c>
      <c r="B23" s="41" t="s">
        <v>17</v>
      </c>
      <c r="C23" s="41" t="s">
        <v>26</v>
      </c>
      <c r="D23" s="44">
        <v>30</v>
      </c>
      <c r="E23" s="44">
        <v>0</v>
      </c>
      <c r="F23" s="37">
        <v>0</v>
      </c>
      <c r="G23" s="43">
        <v>0</v>
      </c>
      <c r="H23" s="39"/>
    </row>
    <row r="24" spans="1:8" ht="12.75">
      <c r="A24" s="40" t="s">
        <v>27</v>
      </c>
      <c r="B24" s="41" t="s">
        <v>17</v>
      </c>
      <c r="C24" s="41" t="s">
        <v>28</v>
      </c>
      <c r="D24" s="42">
        <v>590.7</v>
      </c>
      <c r="E24" s="42">
        <v>1202.7</v>
      </c>
      <c r="F24" s="45">
        <v>887.8</v>
      </c>
      <c r="G24" s="43">
        <f>IF(E24&lt;&gt;0,F24/E24*100,0)</f>
        <v>73.81724453313377</v>
      </c>
      <c r="H24" s="39"/>
    </row>
    <row r="25" spans="1:8" ht="12.75">
      <c r="A25" s="46"/>
      <c r="B25" s="47"/>
      <c r="C25" s="47"/>
      <c r="D25" s="48"/>
      <c r="E25" s="48"/>
      <c r="F25" s="49"/>
      <c r="G25" s="50"/>
      <c r="H25" s="39"/>
    </row>
    <row r="26" spans="1:8" ht="19.5" customHeight="1">
      <c r="A26" s="20" t="s">
        <v>29</v>
      </c>
      <c r="B26" s="51" t="s">
        <v>20</v>
      </c>
      <c r="C26" s="51" t="s">
        <v>18</v>
      </c>
      <c r="D26" s="52">
        <f>D27</f>
        <v>246.3</v>
      </c>
      <c r="E26" s="52">
        <f>E27</f>
        <v>260</v>
      </c>
      <c r="F26" s="53">
        <f>F27</f>
        <v>260</v>
      </c>
      <c r="G26" s="32">
        <f aca="true" t="shared" si="1" ref="G26:G27">IF(E26&lt;&gt;0,F26/E26*100,0)</f>
        <v>100</v>
      </c>
      <c r="H26" s="39"/>
    </row>
    <row r="27" spans="1:8" ht="12.75">
      <c r="A27" s="54" t="s">
        <v>30</v>
      </c>
      <c r="B27" s="35" t="s">
        <v>20</v>
      </c>
      <c r="C27" s="35" t="s">
        <v>31</v>
      </c>
      <c r="D27" s="36">
        <v>246.3</v>
      </c>
      <c r="E27" s="36">
        <v>260</v>
      </c>
      <c r="F27" s="55">
        <v>260</v>
      </c>
      <c r="G27" s="38">
        <f t="shared" si="1"/>
        <v>100</v>
      </c>
      <c r="H27" s="39"/>
    </row>
    <row r="28" spans="1:9" ht="12.75">
      <c r="A28" s="56"/>
      <c r="B28" s="47"/>
      <c r="C28" s="47"/>
      <c r="D28" s="48"/>
      <c r="E28" s="48"/>
      <c r="F28" s="57"/>
      <c r="G28" s="50"/>
      <c r="H28" s="39"/>
      <c r="I28" s="7"/>
    </row>
    <row r="29" spans="1:9" ht="12.75">
      <c r="A29" s="58" t="s">
        <v>32</v>
      </c>
      <c r="B29" s="59" t="s">
        <v>31</v>
      </c>
      <c r="C29" s="60" t="s">
        <v>18</v>
      </c>
      <c r="D29" s="61">
        <f>$D$30</f>
        <v>65</v>
      </c>
      <c r="E29" s="61">
        <f>$E$30</f>
        <v>36</v>
      </c>
      <c r="F29" s="62">
        <f>$F$30</f>
        <v>35.3</v>
      </c>
      <c r="G29" s="63">
        <f aca="true" t="shared" si="2" ref="G29:G30">IF(E29&lt;&gt;0,F29/E29*100,0)</f>
        <v>98.05555555555556</v>
      </c>
      <c r="H29" s="39"/>
      <c r="I29" s="7"/>
    </row>
    <row r="30" spans="1:9" ht="12.75">
      <c r="A30" s="54" t="s">
        <v>33</v>
      </c>
      <c r="B30" s="41" t="s">
        <v>31</v>
      </c>
      <c r="C30" s="41" t="s">
        <v>34</v>
      </c>
      <c r="D30" s="42">
        <v>65</v>
      </c>
      <c r="E30" s="42">
        <v>36</v>
      </c>
      <c r="F30" s="64">
        <v>35.3</v>
      </c>
      <c r="G30" s="43">
        <f t="shared" si="2"/>
        <v>98.05555555555556</v>
      </c>
      <c r="H30" s="39"/>
      <c r="I30" s="7"/>
    </row>
    <row r="31" spans="1:9" ht="12.75">
      <c r="A31" s="65"/>
      <c r="B31" s="41"/>
      <c r="C31" s="41"/>
      <c r="D31" s="42"/>
      <c r="E31" s="42"/>
      <c r="F31" s="64"/>
      <c r="G31" s="43"/>
      <c r="H31" s="39"/>
      <c r="I31" s="7"/>
    </row>
    <row r="32" spans="1:8" ht="12.75">
      <c r="A32" s="66" t="s">
        <v>35</v>
      </c>
      <c r="B32" s="67" t="s">
        <v>22</v>
      </c>
      <c r="C32" s="68" t="s">
        <v>18</v>
      </c>
      <c r="D32" s="69">
        <f>D33+D34+D35</f>
        <v>1879.4</v>
      </c>
      <c r="E32" s="69">
        <f>E34+E35</f>
        <v>2487.7</v>
      </c>
      <c r="F32" s="62">
        <f>F34+F35</f>
        <v>2458.5</v>
      </c>
      <c r="G32" s="63">
        <f>IF(E32&lt;&gt;0,F32/E32*100,0)</f>
        <v>98.8262250271335</v>
      </c>
      <c r="H32" s="25"/>
    </row>
    <row r="33" spans="1:8" ht="12.75">
      <c r="A33" s="70"/>
      <c r="B33" s="60"/>
      <c r="C33" s="60"/>
      <c r="D33" s="42"/>
      <c r="E33" s="71"/>
      <c r="F33" s="62"/>
      <c r="G33" s="63"/>
      <c r="H33" s="25"/>
    </row>
    <row r="34" spans="1:8" ht="12.75">
      <c r="A34" s="65" t="s">
        <v>36</v>
      </c>
      <c r="B34" s="41" t="s">
        <v>22</v>
      </c>
      <c r="C34" s="41" t="s">
        <v>37</v>
      </c>
      <c r="D34" s="42">
        <v>1849.4</v>
      </c>
      <c r="E34" s="42">
        <v>2487.7</v>
      </c>
      <c r="F34" s="64">
        <v>2458.5</v>
      </c>
      <c r="G34" s="43">
        <f aca="true" t="shared" si="3" ref="G34:G35">IF(E34&lt;&gt;0,F34/E34*100,0)</f>
        <v>98.8262250271335</v>
      </c>
      <c r="H34" s="39"/>
    </row>
    <row r="35" spans="1:8" ht="12.75">
      <c r="A35" s="54" t="s">
        <v>38</v>
      </c>
      <c r="B35" s="72" t="s">
        <v>22</v>
      </c>
      <c r="C35" s="73" t="s">
        <v>39</v>
      </c>
      <c r="D35" s="74">
        <v>30</v>
      </c>
      <c r="E35" s="75">
        <v>0</v>
      </c>
      <c r="F35" s="76">
        <v>0</v>
      </c>
      <c r="G35" s="77">
        <f t="shared" si="3"/>
        <v>0</v>
      </c>
      <c r="H35" s="39"/>
    </row>
    <row r="36" spans="1:8" ht="12.75">
      <c r="A36" s="56"/>
      <c r="B36" s="78"/>
      <c r="C36" s="47"/>
      <c r="D36" s="48"/>
      <c r="E36" s="79"/>
      <c r="F36" s="80"/>
      <c r="G36" s="81"/>
      <c r="H36" s="39"/>
    </row>
    <row r="37" spans="1:8" ht="12.75">
      <c r="A37" s="82" t="s">
        <v>40</v>
      </c>
      <c r="B37" s="83" t="s">
        <v>41</v>
      </c>
      <c r="C37" s="84" t="s">
        <v>18</v>
      </c>
      <c r="D37" s="85">
        <f>D38+D39</f>
        <v>965</v>
      </c>
      <c r="E37" s="86">
        <f>E38+E39</f>
        <v>2781</v>
      </c>
      <c r="F37" s="87">
        <f>F38+F39</f>
        <v>2756.1</v>
      </c>
      <c r="G37" s="88">
        <f aca="true" t="shared" si="4" ref="G37:G39">IF(E37&lt;&gt;0,F37/E37*100,0)</f>
        <v>99.10463861920172</v>
      </c>
      <c r="H37" s="39"/>
    </row>
    <row r="38" spans="1:8" ht="12.75">
      <c r="A38" s="89" t="s">
        <v>42</v>
      </c>
      <c r="B38" s="41" t="s">
        <v>41</v>
      </c>
      <c r="C38" s="41" t="s">
        <v>20</v>
      </c>
      <c r="D38" s="42">
        <v>130</v>
      </c>
      <c r="E38" s="42">
        <v>881.8</v>
      </c>
      <c r="F38" s="64">
        <v>875.3</v>
      </c>
      <c r="G38" s="90">
        <f t="shared" si="4"/>
        <v>99.2628713994103</v>
      </c>
      <c r="H38" s="39"/>
    </row>
    <row r="39" spans="1:7" ht="12.75">
      <c r="A39" s="91" t="s">
        <v>43</v>
      </c>
      <c r="B39" s="47" t="s">
        <v>41</v>
      </c>
      <c r="C39" s="41" t="s">
        <v>31</v>
      </c>
      <c r="D39" s="42">
        <v>835</v>
      </c>
      <c r="E39" s="42">
        <v>1899.2</v>
      </c>
      <c r="F39" s="64">
        <v>1880.8</v>
      </c>
      <c r="G39" s="90">
        <f t="shared" si="4"/>
        <v>99.03117101937657</v>
      </c>
    </row>
    <row r="40" spans="1:7" ht="12.75">
      <c r="A40" s="56"/>
      <c r="B40" s="47"/>
      <c r="C40" s="47"/>
      <c r="D40" s="48"/>
      <c r="E40" s="48"/>
      <c r="F40" s="57"/>
      <c r="G40" s="90"/>
    </row>
    <row r="41" spans="1:7" ht="12.75">
      <c r="A41" s="58" t="s">
        <v>44</v>
      </c>
      <c r="B41" s="92" t="s">
        <v>24</v>
      </c>
      <c r="C41" s="51" t="s">
        <v>18</v>
      </c>
      <c r="D41" s="93">
        <f>$D$42</f>
        <v>7</v>
      </c>
      <c r="E41" s="93">
        <f>$E$42</f>
        <v>0</v>
      </c>
      <c r="F41" s="94">
        <f>$F$42</f>
        <v>0</v>
      </c>
      <c r="G41" s="90">
        <f aca="true" t="shared" si="5" ref="G41:G42">IF(E41&lt;&gt;0,F41/E41*100,0)</f>
        <v>0</v>
      </c>
    </row>
    <row r="42" spans="1:7" ht="12.75">
      <c r="A42" s="54" t="s">
        <v>45</v>
      </c>
      <c r="B42" s="35" t="s">
        <v>24</v>
      </c>
      <c r="C42" s="73" t="s">
        <v>24</v>
      </c>
      <c r="D42" s="74">
        <v>7</v>
      </c>
      <c r="E42" s="74">
        <v>0</v>
      </c>
      <c r="F42" s="55">
        <v>0</v>
      </c>
      <c r="G42" s="90">
        <f t="shared" si="5"/>
        <v>0</v>
      </c>
    </row>
    <row r="43" spans="1:7" ht="12.75">
      <c r="A43" s="26"/>
      <c r="B43" s="95"/>
      <c r="C43" s="96"/>
      <c r="D43" s="48"/>
      <c r="E43" s="48"/>
      <c r="F43" s="57"/>
      <c r="G43" s="90"/>
    </row>
    <row r="44" spans="1:8" ht="12.75">
      <c r="A44" s="20" t="s">
        <v>46</v>
      </c>
      <c r="B44" s="31" t="s">
        <v>47</v>
      </c>
      <c r="C44" s="97" t="s">
        <v>18</v>
      </c>
      <c r="D44" s="52">
        <f>D45+D46</f>
        <v>95</v>
      </c>
      <c r="E44" s="52">
        <f>E45+E46</f>
        <v>65.5</v>
      </c>
      <c r="F44" s="98">
        <f>F45+F46</f>
        <v>65.5</v>
      </c>
      <c r="G44" s="99">
        <f aca="true" t="shared" si="6" ref="G44:G46">IF(E44&lt;&gt;0,F44/E44*100,0)</f>
        <v>100</v>
      </c>
      <c r="H44" s="25"/>
    </row>
    <row r="45" spans="1:8" ht="12.75">
      <c r="A45" s="33" t="s">
        <v>48</v>
      </c>
      <c r="B45" s="35" t="s">
        <v>47</v>
      </c>
      <c r="C45" s="35" t="s">
        <v>17</v>
      </c>
      <c r="D45" s="36">
        <v>45</v>
      </c>
      <c r="E45" s="36">
        <v>15.5</v>
      </c>
      <c r="F45" s="45">
        <v>15.5</v>
      </c>
      <c r="G45" s="38">
        <f t="shared" si="6"/>
        <v>100</v>
      </c>
      <c r="H45" s="100"/>
    </row>
    <row r="46" spans="1:8" ht="12.75">
      <c r="A46" s="101" t="s">
        <v>49</v>
      </c>
      <c r="B46" s="73" t="s">
        <v>47</v>
      </c>
      <c r="C46" s="73" t="s">
        <v>22</v>
      </c>
      <c r="D46" s="74">
        <v>50</v>
      </c>
      <c r="E46" s="74">
        <v>50</v>
      </c>
      <c r="F46" s="49">
        <v>50</v>
      </c>
      <c r="G46" s="102">
        <f t="shared" si="6"/>
        <v>100</v>
      </c>
      <c r="H46" s="100"/>
    </row>
    <row r="47" spans="1:8" ht="12.75">
      <c r="A47" s="56"/>
      <c r="B47" s="47"/>
      <c r="C47" s="47"/>
      <c r="D47" s="48"/>
      <c r="E47" s="48"/>
      <c r="F47" s="49"/>
      <c r="G47" s="50"/>
      <c r="H47" s="29"/>
    </row>
    <row r="48" spans="1:8" ht="12.75">
      <c r="A48" s="103" t="s">
        <v>50</v>
      </c>
      <c r="B48" s="104">
        <v>10</v>
      </c>
      <c r="C48" s="51" t="s">
        <v>18</v>
      </c>
      <c r="D48" s="52">
        <f>D49</f>
        <v>451.9</v>
      </c>
      <c r="E48" s="52">
        <f>E49+E50</f>
        <v>461.9</v>
      </c>
      <c r="F48" s="52">
        <f>F49+F50</f>
        <v>461.9</v>
      </c>
      <c r="G48" s="85">
        <f>G49</f>
        <v>100</v>
      </c>
      <c r="H48" s="29"/>
    </row>
    <row r="49" spans="1:8" ht="12.75">
      <c r="A49" s="65" t="s">
        <v>51</v>
      </c>
      <c r="B49" s="105">
        <v>10</v>
      </c>
      <c r="C49" s="35" t="s">
        <v>17</v>
      </c>
      <c r="D49" s="36">
        <v>451.9</v>
      </c>
      <c r="E49" s="36">
        <v>451.9</v>
      </c>
      <c r="F49" s="36">
        <v>451.9</v>
      </c>
      <c r="G49" s="38">
        <f aca="true" t="shared" si="7" ref="G49:G52">IF(E49&lt;&gt;0,F49/E49*100,0)</f>
        <v>100</v>
      </c>
      <c r="H49" s="29"/>
    </row>
    <row r="50" spans="1:7" ht="12.75">
      <c r="A50" s="106" t="s">
        <v>52</v>
      </c>
      <c r="B50" s="107">
        <v>10</v>
      </c>
      <c r="C50" s="108" t="s">
        <v>31</v>
      </c>
      <c r="D50" s="109">
        <v>0</v>
      </c>
      <c r="E50" s="109">
        <v>10</v>
      </c>
      <c r="F50" s="110">
        <v>10</v>
      </c>
      <c r="G50" s="38">
        <f t="shared" si="7"/>
        <v>100</v>
      </c>
    </row>
    <row r="51" spans="1:7" ht="12.75">
      <c r="A51" s="111" t="s">
        <v>53</v>
      </c>
      <c r="B51" s="51">
        <v>11</v>
      </c>
      <c r="C51" s="51" t="s">
        <v>18</v>
      </c>
      <c r="D51" s="52">
        <f>D52+D53</f>
        <v>83</v>
      </c>
      <c r="E51" s="52">
        <f>E52+E53</f>
        <v>109.7</v>
      </c>
      <c r="F51" s="112">
        <f>F52</f>
        <v>106.8</v>
      </c>
      <c r="G51" s="32">
        <f t="shared" si="7"/>
        <v>97.35642661804921</v>
      </c>
    </row>
    <row r="52" spans="1:9" ht="12.75">
      <c r="A52" s="113" t="s">
        <v>54</v>
      </c>
      <c r="B52" s="35" t="s">
        <v>26</v>
      </c>
      <c r="C52" s="35" t="s">
        <v>17</v>
      </c>
      <c r="D52" s="114">
        <v>83</v>
      </c>
      <c r="E52" s="114">
        <v>109.7</v>
      </c>
      <c r="F52" s="115">
        <v>106.8</v>
      </c>
      <c r="G52" s="116">
        <f t="shared" si="7"/>
        <v>97.35642661804921</v>
      </c>
      <c r="I52" s="7"/>
    </row>
    <row r="53" spans="1:7" ht="12.75">
      <c r="A53" s="27"/>
      <c r="B53" s="73"/>
      <c r="C53" s="73"/>
      <c r="D53" s="117"/>
      <c r="E53" s="117"/>
      <c r="F53" s="118"/>
      <c r="G53" s="119"/>
    </row>
    <row r="54" spans="1:7" ht="12.75">
      <c r="A54" s="120" t="s">
        <v>55</v>
      </c>
      <c r="B54" s="121" t="s">
        <v>56</v>
      </c>
      <c r="C54" s="121" t="s">
        <v>18</v>
      </c>
      <c r="D54" s="52">
        <f>D55</f>
        <v>53.8</v>
      </c>
      <c r="E54" s="122">
        <f>$E$55</f>
        <v>53.8</v>
      </c>
      <c r="F54" s="123">
        <f>$F$55</f>
        <v>53.8</v>
      </c>
      <c r="G54" s="32">
        <f aca="true" t="shared" si="8" ref="G54:G55">IF(E54&lt;&gt;0,F54/E54*100,0)</f>
        <v>100</v>
      </c>
    </row>
    <row r="55" spans="1:7" ht="12.75">
      <c r="A55" s="124" t="s">
        <v>57</v>
      </c>
      <c r="B55" s="125">
        <v>14</v>
      </c>
      <c r="C55" s="126" t="s">
        <v>31</v>
      </c>
      <c r="D55" s="127">
        <v>53.8</v>
      </c>
      <c r="E55" s="128">
        <v>53.8</v>
      </c>
      <c r="F55" s="55">
        <v>53.8</v>
      </c>
      <c r="G55" s="38">
        <f t="shared" si="8"/>
        <v>100</v>
      </c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 t="s">
        <v>58</v>
      </c>
      <c r="B58" s="3"/>
      <c r="C58" s="3"/>
      <c r="D58" s="3"/>
      <c r="E58" s="3" t="s">
        <v>59</v>
      </c>
      <c r="F58" s="3"/>
    </row>
  </sheetData>
  <sheetProtection selectLockedCells="1" selectUnlockedCells="1"/>
  <mergeCells count="4">
    <mergeCell ref="D2:F2"/>
    <mergeCell ref="D3:G3"/>
    <mergeCell ref="D5:F5"/>
    <mergeCell ref="A12:G12"/>
  </mergeCells>
  <printOptions/>
  <pageMargins left="0.39375" right="0.39375" top="0.39375" bottom="0.393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2022-05-19T12:52:43Z</cp:lastPrinted>
  <dcterms:created xsi:type="dcterms:W3CDTF">2017-03-30T08:36:43Z</dcterms:created>
  <dcterms:modified xsi:type="dcterms:W3CDTF">2023-03-17T12:48:39Z</dcterms:modified>
  <cp:category/>
  <cp:version/>
  <cp:contentType/>
  <cp:contentStatus/>
  <cp:revision>2</cp:revision>
</cp:coreProperties>
</file>