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<sst xmlns="http://schemas.openxmlformats.org/spreadsheetml/2006/main" count="88" uniqueCount="88">
  <si>
    <t xml:space="preserve">   </t>
  </si>
  <si>
    <t xml:space="preserve">Исполнение доходной части бюджета муниципального образования </t>
  </si>
  <si>
    <t xml:space="preserve"> «Келермесское сельское поселение» за период январь 2022г.- октябрь 2022 г. </t>
  </si>
  <si>
    <t>(тыс.руб)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</si>
  <si>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</si>
  <si>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Наименование доходов</t>
  </si>
  <si>
    <t>Бюджетные назначения на 2022г.</t>
  </si>
  <si>
    <t>Исполнение бюджетных назначений за январь 2022- октябрь 2022г</t>
  </si>
  <si>
    <t>Отклонение(+,-)</t>
  </si>
  <si>
    <t>% исполнения</t>
  </si>
  <si>
    <t>000 00000 00 000 000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</si>
  <si>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</si>
  <si>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</si>
  <si>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</si>
  <si>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</si>
  <si>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</si>
  <si>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101 02010 01 0000 110</t>
  </si>
  <si>
    <t>Налог на доходы физических лиц</t>
  </si>
  <si>
    <t>103 00000 00 0000 000</t>
  </si>
  <si>
    <t>Налоги на товары (работы,услуги), реализуемые на территории Российской Федерации</t>
  </si>
  <si>
    <t>103 02231 01 0000 110</t>
  </si>
  <si>
    <t>Доходы от уплаты акцизов на дизельное топливо</t>
  </si>
  <si>
    <t>103 02241 01 0000 110</t>
  </si>
  <si>
    <t>Доходы от уплаты акцизов на моторные масла</t>
  </si>
  <si>
    <t>103 02251 01 0000 110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</si>
  <si>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</si>
  <si>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</si>
  <si>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</si>
  <si>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</si>
  <si>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</si>
  <si>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</si>
  <si>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</si>
  <si>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</si>
  <si>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</si>
  <si>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106 01030 10 0000 110 </t>
  </si>
  <si>
    <t>Налог на имущество физических лиц</t>
  </si>
  <si>
    <t>106 06003 10 0000 110</t>
  </si>
  <si>
    <t>Земельный налог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</si>
  <si>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</si>
  <si>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</si>
  <si>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</si>
  <si>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</si>
  <si>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</si>
  <si>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</si>
  <si>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</si>
  <si>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111 05025 10 0000120</t>
  </si>
  <si>
    <t>Доходы, полученные в виде арендной платы, а также средства от продажи права на заключение договоров аренды земли, находящейся в собственности сельских поселений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</si>
  <si>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</si>
  <si>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</si>
  <si>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1 13 0000 00 0000 000</t>
  </si>
  <si>
    <t>Доходы от оказания платных услуг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</si>
  <si>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</si>
  <si>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</si>
  <si>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1 14 00000 00 0000 000</t>
  </si>
  <si>
    <t>Доходы  от продажи материальных и нематериальных активово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</si>
  <si>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</si>
  <si>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</si>
  <si>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1 14 06025 10 0000 430</t>
  </si>
  <si>
    <t>Доходы от продажи земельных участков, находящихся в собственности сельских поселений.</t>
  </si>
  <si>
    <t>1 17 00000 00 0000 000</t>
  </si>
  <si>
    <t>Прочие неналоговые доходы</t>
  </si>
  <si>
    <t>1 17 15030 10 0000 150</t>
  </si>
  <si>
    <t>Инициативные платежи, зачисляемые в бюджеты сельских поселений</t>
  </si>
  <si>
    <t>2 00 00000 00 0000 000</t>
  </si>
  <si>
    <t>Безвозмездные поступления</t>
  </si>
  <si>
    <t>2 02 00000 00 0000 150</t>
  </si>
  <si>
    <t>Безвозмездные по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</si>
  <si>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</si>
  <si>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</si>
  <si>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2 02 15001 10 0000 150</t>
  </si>
  <si>
    <t>Дотации бюджетам поселений на выравнивание бюджетной обеспеченности</t>
  </si>
  <si>
    <t>2 02 19999 10 0000 150</t>
  </si>
  <si>
    <t>Прочие дотации бюджетам сельских поселений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</si>
  <si>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</si>
  <si>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</si>
  <si>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</si>
  <si>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</si>
  <si>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</si>
  <si>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</si>
  <si>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2 02 35118 10 0000 150</t>
  </si>
  <si>
    <t>Субвенции бюджетам сельских поселений  на осуществление первичного воинского учета,на территориях,где отсутствуют военные комиссариаты</t>
  </si>
  <si>
    <t>2 02 30024 10 0000 150</t>
  </si>
  <si>
    <t>Субвенции бюджетам поселений на выполнение передаваемых полномочий субъектов Российской федерации.</t>
  </si>
  <si>
    <t>2 02 40000 00 0000 150</t>
  </si>
  <si>
    <t>Иные межбюджетные трансферты</t>
  </si>
  <si>
    <t>2 02 49999 10 0000 150</t>
  </si>
  <si>
    <t>Прочие межбюджетные трансферты, передаваемые бюджетам сельских поселений</t>
  </si>
  <si>
    <t>ВСЕГО ДОХОДОВ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</si>
</sst>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.00"/>
    <numFmt numFmtId="167" formatCode="@"/>
    <numFmt numFmtId="168" formatCode="0.0"/>
  </numFmts>
  <fonts count="1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 wrapText="1"/>
    </xf>
    <xf numFmtId="164" fontId="0" fillId="0" borderId="0" xfId="0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/>
    </xf>
    <xf numFmtId="164" fontId="5" fillId="0" borderId="1" xfId="0" applyFont="1" applyBorder="1" applyAlignment="1">
      <alignment vertical="top" wrapText="1"/>
    </xf>
    <xf numFmtId="164" fontId="4" fillId="0" borderId="2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6" fillId="0" borderId="5" xfId="0" applyFont="1" applyBorder="1" applyAlignment="1">
      <alignment vertical="top" wrapText="1"/>
    </xf>
    <xf numFmtId="164" fontId="8" fillId="0" borderId="6" xfId="0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4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6" fontId="6" fillId="0" borderId="3" xfId="0" applyNumberFormat="1" applyFont="1" applyBorder="1" applyAlignment="1">
      <alignment horizontal="center" vertical="top" wrapText="1"/>
    </xf>
    <xf numFmtId="166" fontId="8" fillId="0" borderId="1" xfId="0" applyNumberFormat="1" applyFont="1" applyBorder="1" applyAlignment="1">
      <alignment horizontal="center" vertical="top" wrapText="1"/>
    </xf>
    <xf numFmtId="166" fontId="10" fillId="0" borderId="3" xfId="0" applyNumberFormat="1" applyFont="1" applyBorder="1" applyAlignment="1">
      <alignment horizontal="center" vertical="top" wrapText="1"/>
    </xf>
    <xf numFmtId="166" fontId="8" fillId="0" borderId="4" xfId="0" applyNumberFormat="1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top" wrapText="1"/>
    </xf>
    <xf numFmtId="164" fontId="10" fillId="0" borderId="5" xfId="0" applyFont="1" applyBorder="1" applyAlignment="1">
      <alignment vertical="top" wrapText="1"/>
    </xf>
    <xf numFmtId="164" fontId="10" fillId="0" borderId="6" xfId="0" applyFont="1" applyBorder="1" applyAlignment="1">
      <alignment horizontal="justify" vertical="top" wrapText="1"/>
    </xf>
    <xf numFmtId="166" fontId="10" fillId="0" borderId="1" xfId="0" applyNumberFormat="1" applyFont="1" applyBorder="1" applyAlignment="1">
      <alignment horizontal="center" vertical="top" wrapText="1"/>
    </xf>
    <xf numFmtId="166" fontId="10" fillId="0" borderId="4" xfId="0" applyNumberFormat="1" applyFont="1" applyBorder="1" applyAlignment="1">
      <alignment horizontal="center" vertical="top" wrapText="1"/>
    </xf>
    <xf numFmtId="164" fontId="6" fillId="0" borderId="6" xfId="0" applyFont="1" applyBorder="1" applyAlignment="1">
      <alignment horizontal="justify" vertical="top" wrapText="1"/>
    </xf>
    <xf numFmtId="166" fontId="8" fillId="0" borderId="3" xfId="0" applyNumberFormat="1" applyFont="1" applyBorder="1" applyAlignment="1">
      <alignment horizontal="center" vertical="top" wrapText="1"/>
    </xf>
    <xf numFmtId="164" fontId="8" fillId="0" borderId="4" xfId="0" applyFont="1" applyBorder="1" applyAlignment="1">
      <alignment horizontal="center" vertical="top" wrapText="1"/>
    </xf>
    <xf numFmtId="164" fontId="10" fillId="0" borderId="4" xfId="0" applyFont="1" applyBorder="1" applyAlignment="1">
      <alignment horizontal="center" vertical="top" wrapText="1"/>
    </xf>
    <xf numFmtId="164" fontId="12" fillId="0" borderId="6" xfId="0" applyFont="1" applyBorder="1" applyAlignment="1">
      <alignment horizontal="justify" vertical="top" wrapText="1"/>
    </xf>
    <xf numFmtId="164" fontId="8" fillId="0" borderId="1" xfId="0" applyFont="1" applyBorder="1" applyAlignment="1">
      <alignment horizontal="center" vertical="top" wrapText="1"/>
    </xf>
    <xf numFmtId="167" fontId="10" fillId="0" borderId="6" xfId="0" applyNumberFormat="1" applyFont="1" applyBorder="1" applyAlignment="1">
      <alignment horizontal="justify" vertical="top" wrapText="1"/>
    </xf>
    <xf numFmtId="166" fontId="10" fillId="0" borderId="7" xfId="0" applyNumberFormat="1" applyFont="1" applyBorder="1" applyAlignment="1">
      <alignment horizontal="center" vertical="top" wrapText="1"/>
    </xf>
    <xf numFmtId="166" fontId="10" fillId="0" borderId="8" xfId="0" applyNumberFormat="1" applyFont="1" applyBorder="1" applyAlignment="1">
      <alignment horizontal="center" vertical="top" wrapText="1"/>
    </xf>
    <xf numFmtId="164" fontId="10" fillId="0" borderId="9" xfId="0" applyFont="1" applyBorder="1" applyAlignment="1">
      <alignment horizontal="center" vertical="top" wrapText="1"/>
    </xf>
    <xf numFmtId="166" fontId="6" fillId="0" borderId="9" xfId="0" applyNumberFormat="1" applyFont="1" applyBorder="1" applyAlignment="1">
      <alignment horizontal="center" vertical="top" wrapText="1"/>
    </xf>
    <xf numFmtId="164" fontId="6" fillId="0" borderId="10" xfId="0" applyFont="1" applyBorder="1" applyAlignment="1">
      <alignment horizontal="justify" vertical="top" wrapText="1"/>
    </xf>
    <xf numFmtId="164" fontId="10" fillId="0" borderId="11" xfId="0" applyFont="1" applyBorder="1" applyAlignment="1">
      <alignment horizontal="justify" vertical="top" wrapText="1"/>
    </xf>
    <xf numFmtId="164" fontId="10" fillId="0" borderId="1" xfId="0" applyFont="1" applyBorder="1" applyAlignment="1">
      <alignment vertical="top" wrapText="1"/>
    </xf>
    <xf numFmtId="164" fontId="6" fillId="0" borderId="12" xfId="0" applyFont="1" applyBorder="1" applyAlignment="1">
      <alignment horizontal="justify" vertical="top" wrapText="1"/>
    </xf>
    <xf numFmtId="168" fontId="6" fillId="0" borderId="5" xfId="0" applyNumberFormat="1" applyFont="1" applyBorder="1" applyAlignment="1">
      <alignment horizontal="center" vertical="top" wrapText="1"/>
    </xf>
    <xf numFmtId="164" fontId="6" fillId="0" borderId="13" xfId="0" applyFont="1" applyBorder="1" applyAlignment="1">
      <alignment vertical="top" wrapText="1"/>
    </xf>
    <xf numFmtId="168" fontId="6" fillId="0" borderId="1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vertical="top" wrapText="1"/>
    </xf>
    <xf numFmtId="164" fontId="10" fillId="0" borderId="14" xfId="0" applyFont="1" applyBorder="1" applyAlignment="1">
      <alignment vertical="top" wrapText="1"/>
    </xf>
    <xf numFmtId="164" fontId="10" fillId="0" borderId="15" xfId="0" applyFont="1" applyBorder="1" applyAlignment="1">
      <alignment vertical="top" wrapText="1"/>
    </xf>
    <xf numFmtId="168" fontId="10" fillId="0" borderId="7" xfId="0" applyNumberFormat="1" applyFont="1" applyBorder="1" applyAlignment="1">
      <alignment horizontal="center" vertical="top" wrapText="1"/>
    </xf>
    <xf numFmtId="166" fontId="10" fillId="0" borderId="9" xfId="0" applyNumberFormat="1" applyFont="1" applyBorder="1" applyAlignment="1">
      <alignment horizontal="center" vertical="top" wrapText="1"/>
    </xf>
    <xf numFmtId="164" fontId="12" fillId="0" borderId="4" xfId="0" applyFont="1" applyBorder="1" applyAlignment="1">
      <alignment horizontal="justify" vertical="top" wrapText="1"/>
    </xf>
    <xf numFmtId="168" fontId="10" fillId="0" borderId="4" xfId="0" applyNumberFormat="1" applyFont="1" applyBorder="1" applyAlignment="1">
      <alignment horizontal="center" vertical="top" wrapText="1"/>
    </xf>
    <xf numFmtId="164" fontId="0" fillId="0" borderId="0" xfId="0" applyBorder="1" applyAlignment="1">
      <alignment/>
    </xf>
    <xf numFmtId="164" fontId="13" fillId="0" borderId="4" xfId="0" applyFont="1" applyBorder="1" applyAlignment="1">
      <alignment horizontal="justify" vertical="top" wrapText="1"/>
    </xf>
    <xf numFmtId="168" fontId="6" fillId="0" borderId="4" xfId="0" applyNumberFormat="1" applyFont="1" applyBorder="1" applyAlignment="1">
      <alignment horizontal="center" vertical="top" wrapText="1"/>
    </xf>
    <xf numFmtId="164" fontId="6" fillId="0" borderId="16" xfId="0" applyFont="1" applyBorder="1" applyAlignment="1">
      <alignment vertical="top" wrapText="1"/>
    </xf>
    <xf numFmtId="164" fontId="6" fillId="0" borderId="17" xfId="0" applyFont="1" applyBorder="1" applyAlignment="1">
      <alignment horizontal="center" vertical="top" wrapText="1"/>
    </xf>
    <xf numFmtId="166" fontId="6" fillId="0" borderId="18" xfId="0" applyNumberFormat="1" applyFont="1" applyBorder="1" applyAlignment="1">
      <alignment horizontal="center" vertical="top" wrapText="1"/>
    </xf>
    <xf numFmtId="166" fontId="6" fillId="0" borderId="17" xfId="0" applyNumberFormat="1" applyFont="1" applyBorder="1" applyAlignment="1">
      <alignment horizontal="center" vertical="top" wrapText="1"/>
    </xf>
    <xf numFmtId="164" fontId="6" fillId="0" borderId="19" xfId="0" applyFont="1" applyBorder="1" applyAlignment="1">
      <alignment vertical="top" wrapText="1"/>
    </xf>
    <xf numFmtId="164" fontId="6" fillId="0" borderId="20" xfId="0" applyFont="1" applyBorder="1" applyAlignment="1">
      <alignment horizontal="center" vertical="top" wrapText="1"/>
    </xf>
    <xf numFmtId="166" fontId="6" fillId="0" borderId="21" xfId="0" applyNumberFormat="1" applyFont="1" applyBorder="1" applyAlignment="1">
      <alignment horizontal="center" vertical="top" wrapText="1"/>
    </xf>
    <xf numFmtId="164" fontId="13" fillId="0" borderId="4" xfId="0" applyFont="1" applyBorder="1" applyAlignment="1">
      <alignment vertical="top"/>
    </xf>
    <xf numFmtId="164" fontId="13" fillId="0" borderId="4" xfId="0" applyFont="1" applyBorder="1" applyAlignment="1">
      <alignment vertical="top" wrapText="1"/>
    </xf>
    <xf numFmtId="164" fontId="10" fillId="0" borderId="4" xfId="0" applyFont="1" applyBorder="1" applyAlignment="1">
      <alignment vertical="top" wrapText="1"/>
    </xf>
    <xf numFmtId="164" fontId="10" fillId="0" borderId="4" xfId="0" applyFont="1" applyBorder="1" applyAlignment="1">
      <alignment horizontal="left" vertical="top" wrapText="1"/>
    </xf>
    <xf numFmtId="164" fontId="13" fillId="0" borderId="4" xfId="0" applyFont="1" applyBorder="1" applyAlignment="1">
      <alignment wrapText="1"/>
    </xf>
    <xf numFmtId="164" fontId="12" fillId="0" borderId="4" xfId="0" applyFont="1" applyBorder="1" applyAlignment="1">
      <alignment vertical="top"/>
    </xf>
    <xf numFmtId="164" fontId="6" fillId="0" borderId="17" xfId="0" applyFont="1" applyBorder="1" applyAlignment="1">
      <alignment vertical="top" wrapText="1"/>
    </xf>
    <xf numFmtId="166" fontId="6" fillId="0" borderId="5" xfId="0" applyNumberFormat="1" applyFont="1" applyBorder="1" applyAlignment="1">
      <alignment horizontal="center" vertical="top" wrapText="1"/>
    </xf>
    <xf numFmtId="166" fontId="6" fillId="0" borderId="22" xfId="0" applyNumberFormat="1" applyFont="1" applyBorder="1" applyAlignment="1">
      <alignment horizontal="center" vertical="top" wrapText="1"/>
    </xf>
    <xf numFmtId="164" fontId="6" fillId="0" borderId="23" xfId="0" applyFont="1" applyBorder="1" applyAlignment="1">
      <alignment horizontal="center" vertical="top" wrapText="1"/>
    </xf>
    <xf numFmtId="166" fontId="6" fillId="0" borderId="23" xfId="0" applyNumberFormat="1" applyFont="1" applyBorder="1" applyAlignment="1">
      <alignment horizontal="center" vertical="top" wrapText="1"/>
    </xf>
    <xf numFmtId="164" fontId="10" fillId="0" borderId="14" xfId="0" applyFont="1" applyBorder="1" applyAlignment="1">
      <alignment horizontal="center" vertical="top" wrapText="1"/>
    </xf>
    <xf numFmtId="166" fontId="10" fillId="0" borderId="5" xfId="0" applyNumberFormat="1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10" fillId="0" borderId="7" xfId="0" applyFont="1" applyBorder="1" applyAlignment="1">
      <alignment vertical="top" wrapText="1"/>
    </xf>
    <xf numFmtId="164" fontId="10" fillId="0" borderId="24" xfId="0" applyFont="1" applyBorder="1" applyAlignment="1">
      <alignment horizontal="justify" vertical="top" wrapText="1"/>
    </xf>
    <xf numFmtId="166" fontId="10" fillId="0" borderId="24" xfId="0" applyNumberFormat="1" applyFont="1" applyBorder="1" applyAlignment="1">
      <alignment horizontal="center" vertical="top" wrapText="1"/>
    </xf>
    <xf numFmtId="164" fontId="6" fillId="0" borderId="25" xfId="0" applyFont="1" applyBorder="1" applyAlignment="1">
      <alignment vertical="top" wrapText="1"/>
    </xf>
    <xf numFmtId="164" fontId="6" fillId="0" borderId="26" xfId="0" applyFont="1" applyBorder="1" applyAlignment="1">
      <alignment horizontal="center" vertical="top" wrapText="1"/>
    </xf>
    <xf numFmtId="166" fontId="10" fillId="0" borderId="10" xfId="0" applyNumberFormat="1" applyFont="1" applyBorder="1" applyAlignment="1">
      <alignment horizontal="center" vertical="top" wrapText="1"/>
    </xf>
    <xf numFmtId="164" fontId="10" fillId="0" borderId="27" xfId="0" applyFont="1" applyBorder="1" applyAlignment="1">
      <alignment horizontal="center" vertical="top" wrapText="1"/>
    </xf>
    <xf numFmtId="166" fontId="10" fillId="0" borderId="11" xfId="0" applyNumberFormat="1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 wrapText="1"/>
    </xf>
    <xf numFmtId="164" fontId="4" fillId="0" borderId="5" xfId="0" applyFont="1" applyBorder="1" applyAlignment="1">
      <alignment vertical="top" wrapText="1"/>
    </xf>
    <xf numFmtId="164" fontId="6" fillId="0" borderId="6" xfId="0" applyFont="1" applyBorder="1" applyAlignment="1">
      <alignment horizontal="center" vertical="top" wrapText="1"/>
    </xf>
    <xf numFmtId="165" fontId="6" fillId="0" borderId="22" xfId="0" applyNumberFormat="1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136" zoomScaleNormal="136" workbookViewId="0" topLeftCell="A1">
      <selection activeCell="D10" sqref="A9:D10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1" t="s">
        <v>0</v>
      </c>
      <c r="C1" s="1"/>
      <c r="D1" s="2"/>
      <c r="E1" s="2"/>
      <c r="F1" s="2"/>
    </row>
    <row r="2" spans="2:6" ht="12.75" customHeight="1">
      <c r="B2" s="1"/>
      <c r="C2" s="1"/>
      <c r="D2" s="2"/>
      <c r="E2" s="2"/>
      <c r="F2" s="2"/>
    </row>
    <row r="3" spans="2:6" ht="12.75" customHeight="1">
      <c r="B3" s="1"/>
      <c r="C3" s="1"/>
      <c r="D3" s="2"/>
      <c r="E3" s="2"/>
      <c r="F3" s="2"/>
    </row>
    <row r="4" spans="2:6" ht="12.75" customHeight="1">
      <c r="B4" s="1"/>
      <c r="C4" s="1"/>
      <c r="D4" s="2"/>
      <c r="E4" s="2"/>
      <c r="F4" s="2"/>
    </row>
    <row r="5" spans="2:6" ht="12.75" customHeight="1">
      <c r="B5" s="1"/>
      <c r="C5" s="1"/>
      <c r="D5" s="2"/>
      <c r="E5" s="2"/>
      <c r="F5" s="2"/>
    </row>
    <row r="6" spans="2:6" ht="12.75" customHeight="1">
      <c r="B6" s="1"/>
      <c r="C6" s="1"/>
      <c r="D6" s="3"/>
      <c r="E6" s="3"/>
      <c r="F6" s="3"/>
    </row>
    <row r="7" spans="2:6" ht="12.75" customHeight="1">
      <c r="B7" s="1"/>
      <c r="C7" s="1"/>
      <c r="D7" s="3"/>
      <c r="E7" s="3"/>
      <c r="F7" s="3"/>
    </row>
    <row r="8" spans="2:6" ht="12.75" customHeight="1">
      <c r="B8" s="1"/>
      <c r="C8" s="1"/>
      <c r="D8" s="3"/>
      <c r="E8" s="3"/>
      <c r="F8" s="3"/>
    </row>
    <row r="9" spans="1:6" ht="12.75">
      <c r="A9" s="4"/>
      <c r="B9" s="5" t="s">
        <v>1</v>
      </c>
      <c r="C9" s="5"/>
      <c r="D9" s="5"/>
      <c r="E9" s="5"/>
      <c r="F9" s="5"/>
    </row>
    <row r="10" spans="1:6" ht="12.75">
      <c r="A10" s="4"/>
      <c r="B10" s="5" t="s">
        <v>2</v>
      </c>
      <c r="C10" s="5"/>
      <c r="D10" s="5"/>
      <c r="E10" s="5"/>
      <c r="F10" s="5"/>
    </row>
    <row r="11" spans="1:6" ht="12.75">
      <c r="A11" s="4"/>
      <c r="B11" s="4"/>
      <c r="C11" s="4"/>
      <c r="D11" s="4"/>
      <c r="E11" s="4"/>
      <c r="F11" s="6" t="s">
        <v>3</v>
      </c>
    </row>
    <row r="12" spans="1:7" ht="69" customHeight="1">
      <c r="A12" s="7" t="s">
        <v>4</v>
      </c>
      <c r="B12" s="8" t="s">
        <v>5</v>
      </c>
      <c r="C12" s="9" t="s">
        <v>6</v>
      </c>
      <c r="D12" s="10" t="s">
        <v>7</v>
      </c>
      <c r="E12" s="11" t="s">
        <v>8</v>
      </c>
      <c r="F12" s="11" t="s">
        <v>9</v>
      </c>
      <c r="G12" s="12"/>
    </row>
    <row r="13" spans="1:7" ht="33" customHeight="1">
      <c r="A13" s="13" t="s">
        <v>10</v>
      </c>
      <c r="B13" s="14" t="s">
        <v>11</v>
      </c>
      <c r="C13" s="15">
        <f>C14+C29</f>
        <v>7603.33</v>
      </c>
      <c r="D13" s="15">
        <f>D14+D29</f>
        <v>6548.5599999999995</v>
      </c>
      <c r="E13" s="16">
        <f>D13-C13</f>
        <v>-1054.7700000000004</v>
      </c>
      <c r="F13" s="16">
        <f>D13/C13*100</f>
        <v>86.12752570255401</v>
      </c>
      <c r="G13" s="17"/>
    </row>
    <row r="14" spans="1:7" ht="19.5" customHeight="1">
      <c r="A14" s="13" t="s">
        <v>12</v>
      </c>
      <c r="B14" s="14" t="s">
        <v>13</v>
      </c>
      <c r="C14" s="18">
        <f>C15+C17+C22+C24+C27</f>
        <v>6010.8</v>
      </c>
      <c r="D14" s="19">
        <f>D15+D17+D22+D24+D27</f>
        <v>5213.5</v>
      </c>
      <c r="E14" s="11">
        <f>D14-C14</f>
        <v>-797.3000000000002</v>
      </c>
      <c r="F14" s="16">
        <f aca="true" t="shared" si="0" ref="F14:F39">D14/C14*100</f>
        <v>86.73554268982497</v>
      </c>
      <c r="G14" s="17"/>
    </row>
    <row r="15" spans="1:7" ht="18.75" customHeight="1">
      <c r="A15" s="13" t="s">
        <v>14</v>
      </c>
      <c r="B15" s="14" t="s">
        <v>15</v>
      </c>
      <c r="C15" s="20">
        <f>C16</f>
        <v>954.4</v>
      </c>
      <c r="D15" s="21">
        <f>$D$16</f>
        <v>862.37</v>
      </c>
      <c r="E15" s="22">
        <f>D15-C15</f>
        <v>-92.02999999999997</v>
      </c>
      <c r="F15" s="16">
        <f t="shared" si="0"/>
        <v>90.35729253981559</v>
      </c>
      <c r="G15" s="23"/>
    </row>
    <row r="16" spans="1:7" ht="19.5" customHeight="1">
      <c r="A16" s="24" t="s">
        <v>16</v>
      </c>
      <c r="B16" s="25" t="s">
        <v>17</v>
      </c>
      <c r="C16" s="26">
        <v>954.4</v>
      </c>
      <c r="D16" s="21">
        <v>862.37</v>
      </c>
      <c r="E16" s="27">
        <f>D16-C16</f>
        <v>-92.02999999999997</v>
      </c>
      <c r="F16" s="16">
        <f t="shared" si="0"/>
        <v>90.35729253981559</v>
      </c>
      <c r="G16" s="12"/>
    </row>
    <row r="17" spans="1:7" ht="45.75" customHeight="1">
      <c r="A17" s="24" t="s">
        <v>18</v>
      </c>
      <c r="B17" s="28" t="s">
        <v>19</v>
      </c>
      <c r="C17" s="20">
        <f>C18+C19+C20+C21</f>
        <v>1849.4</v>
      </c>
      <c r="D17" s="29">
        <f>D18+D19+D20+D21</f>
        <v>2129.7</v>
      </c>
      <c r="E17" s="30">
        <f>E18+E19+E20+E21</f>
        <v>280.3</v>
      </c>
      <c r="F17" s="16">
        <f t="shared" si="0"/>
        <v>115.1562668973721</v>
      </c>
      <c r="G17" s="12"/>
    </row>
    <row r="18" spans="1:7" ht="30" customHeight="1">
      <c r="A18" s="24" t="s">
        <v>20</v>
      </c>
      <c r="B18" s="25" t="s">
        <v>21</v>
      </c>
      <c r="C18" s="26">
        <v>868.4</v>
      </c>
      <c r="D18" s="21">
        <v>1051.11</v>
      </c>
      <c r="E18" s="31">
        <f>D18-C18</f>
        <v>182.70999999999992</v>
      </c>
      <c r="F18" s="16">
        <f t="shared" si="0"/>
        <v>121.03984339014278</v>
      </c>
      <c r="G18" s="12"/>
    </row>
    <row r="19" spans="1:7" ht="24" customHeight="1">
      <c r="A19" s="24" t="s">
        <v>22</v>
      </c>
      <c r="B19" s="25" t="s">
        <v>23</v>
      </c>
      <c r="C19" s="26">
        <v>5.5</v>
      </c>
      <c r="D19" s="21">
        <v>5.9</v>
      </c>
      <c r="E19" s="31">
        <f>D19-C19</f>
        <v>0.40000000000000036</v>
      </c>
      <c r="F19" s="16">
        <f t="shared" si="0"/>
        <v>107.27272727272728</v>
      </c>
      <c r="G19" s="12"/>
    </row>
    <row r="20" spans="1:7" ht="32.25" customHeight="1">
      <c r="A20" s="24" t="s">
        <v>24</v>
      </c>
      <c r="B20" s="25" t="s">
        <v>25</v>
      </c>
      <c r="C20" s="26">
        <v>1120.6</v>
      </c>
      <c r="D20" s="21">
        <v>1194.24</v>
      </c>
      <c r="E20" s="31">
        <f>D20-C20</f>
        <v>73.6400000000001</v>
      </c>
      <c r="F20" s="16">
        <f t="shared" si="0"/>
        <v>106.57147956451902</v>
      </c>
      <c r="G20" s="12"/>
    </row>
    <row r="21" spans="1:7" ht="35.25" customHeight="1">
      <c r="A21" s="24" t="s">
        <v>26</v>
      </c>
      <c r="B21" s="25" t="s">
        <v>27</v>
      </c>
      <c r="C21" s="26">
        <v>-145.1</v>
      </c>
      <c r="D21" s="21">
        <v>-121.55</v>
      </c>
      <c r="E21" s="31">
        <f>D21-C21</f>
        <v>23.549999999999997</v>
      </c>
      <c r="F21" s="16">
        <f t="shared" si="0"/>
        <v>83.7698139214335</v>
      </c>
      <c r="G21" s="12"/>
    </row>
    <row r="22" spans="1:7" ht="18.75" customHeight="1">
      <c r="A22" s="13" t="s">
        <v>28</v>
      </c>
      <c r="B22" s="14" t="s">
        <v>29</v>
      </c>
      <c r="C22" s="20">
        <f>C23</f>
        <v>735</v>
      </c>
      <c r="D22" s="19">
        <f>$D$23</f>
        <v>688.66</v>
      </c>
      <c r="E22" s="30">
        <f>E23</f>
        <v>-46.34000000000003</v>
      </c>
      <c r="F22" s="16">
        <f t="shared" si="0"/>
        <v>93.69523809523808</v>
      </c>
      <c r="G22" s="17"/>
    </row>
    <row r="23" spans="1:7" ht="19.5" customHeight="1">
      <c r="A23" s="24" t="s">
        <v>30</v>
      </c>
      <c r="B23" s="32" t="s">
        <v>31</v>
      </c>
      <c r="C23" s="26">
        <v>735</v>
      </c>
      <c r="D23" s="21">
        <v>688.66</v>
      </c>
      <c r="E23" s="31">
        <f>D23-C23</f>
        <v>-46.34000000000003</v>
      </c>
      <c r="F23" s="16">
        <f t="shared" si="0"/>
        <v>93.69523809523808</v>
      </c>
      <c r="G23" s="12"/>
    </row>
    <row r="24" spans="1:7" ht="16.5" customHeight="1">
      <c r="A24" s="13" t="s">
        <v>32</v>
      </c>
      <c r="B24" s="14" t="s">
        <v>33</v>
      </c>
      <c r="C24" s="33">
        <f>C25+C26</f>
        <v>2471</v>
      </c>
      <c r="D24" s="29">
        <f>D25+D26</f>
        <v>1532.77</v>
      </c>
      <c r="E24" s="30">
        <f>E25+E26</f>
        <v>-938.23</v>
      </c>
      <c r="F24" s="16">
        <f t="shared" si="0"/>
        <v>62.03035208417644</v>
      </c>
      <c r="G24" s="17"/>
    </row>
    <row r="25" spans="1:7" ht="16.5" customHeight="1">
      <c r="A25" s="24" t="s">
        <v>34</v>
      </c>
      <c r="B25" s="34" t="s">
        <v>35</v>
      </c>
      <c r="C25" s="26">
        <v>199</v>
      </c>
      <c r="D25" s="21">
        <v>13.7</v>
      </c>
      <c r="E25" s="31">
        <f>D25-C25</f>
        <v>-185.3</v>
      </c>
      <c r="F25" s="16">
        <f t="shared" si="0"/>
        <v>6.884422110552764</v>
      </c>
      <c r="G25" s="17"/>
    </row>
    <row r="26" spans="1:7" ht="16.5" customHeight="1">
      <c r="A26" s="24" t="s">
        <v>36</v>
      </c>
      <c r="B26" s="25" t="s">
        <v>37</v>
      </c>
      <c r="C26" s="35">
        <v>2272</v>
      </c>
      <c r="D26" s="36">
        <v>1519.07</v>
      </c>
      <c r="E26" s="37">
        <f>D26-C26</f>
        <v>-752.9300000000001</v>
      </c>
      <c r="F26" s="38">
        <f t="shared" si="0"/>
        <v>66.86047535211267</v>
      </c>
      <c r="G26" s="12"/>
    </row>
    <row r="27" spans="1:7" ht="16.5" customHeight="1">
      <c r="A27" s="13" t="s">
        <v>38</v>
      </c>
      <c r="B27" s="39" t="s">
        <v>39</v>
      </c>
      <c r="C27" s="11">
        <f>C28</f>
        <v>1</v>
      </c>
      <c r="D27" s="16">
        <f>D28</f>
        <v>0</v>
      </c>
      <c r="E27" s="11">
        <f>E28</f>
        <v>-1</v>
      </c>
      <c r="F27" s="16">
        <f t="shared" si="0"/>
        <v>0</v>
      </c>
      <c r="G27" s="12"/>
    </row>
    <row r="28" spans="1:7" ht="42" customHeight="1">
      <c r="A28" s="24" t="s">
        <v>40</v>
      </c>
      <c r="B28" s="40" t="s">
        <v>41</v>
      </c>
      <c r="C28" s="31">
        <v>1</v>
      </c>
      <c r="D28" s="27">
        <v>0</v>
      </c>
      <c r="E28" s="31">
        <f>D28-C28</f>
        <v>-1</v>
      </c>
      <c r="F28" s="16">
        <f t="shared" si="0"/>
        <v>0</v>
      </c>
      <c r="G28" s="17"/>
    </row>
    <row r="29" spans="1:7" ht="30" customHeight="1">
      <c r="A29" s="41"/>
      <c r="B29" s="42" t="s">
        <v>42</v>
      </c>
      <c r="C29" s="43">
        <f>C30+C33+C35+C38</f>
        <v>1592.53</v>
      </c>
      <c r="D29" s="43">
        <f>D30+D33+D35+D38</f>
        <v>1335.06</v>
      </c>
      <c r="E29" s="43">
        <f>E30</f>
        <v>-179.76999999999998</v>
      </c>
      <c r="F29" s="43">
        <f>F30</f>
        <v>82.61411992263056</v>
      </c>
      <c r="G29" s="12"/>
    </row>
    <row r="30" spans="1:7" ht="49.5" customHeight="1">
      <c r="A30" s="44" t="s">
        <v>43</v>
      </c>
      <c r="B30" s="44" t="s">
        <v>44</v>
      </c>
      <c r="C30" s="45">
        <f>C31+C32</f>
        <v>1034</v>
      </c>
      <c r="D30" s="19">
        <f>D31+D32</f>
        <v>854.23</v>
      </c>
      <c r="E30" s="11">
        <f aca="true" t="shared" si="1" ref="E30:E36">D30-C30</f>
        <v>-179.76999999999998</v>
      </c>
      <c r="F30" s="16">
        <f t="shared" si="0"/>
        <v>82.61411992263056</v>
      </c>
      <c r="G30" s="46"/>
    </row>
    <row r="31" spans="1:7" ht="53.25" customHeight="1">
      <c r="A31" s="47" t="s">
        <v>45</v>
      </c>
      <c r="B31" s="48" t="s">
        <v>46</v>
      </c>
      <c r="C31" s="49">
        <v>917</v>
      </c>
      <c r="D31" s="36">
        <v>763.79</v>
      </c>
      <c r="E31" s="37">
        <f t="shared" si="1"/>
        <v>-153.21000000000004</v>
      </c>
      <c r="F31" s="50">
        <f>D31/C31</f>
        <v>0.8329225736095964</v>
      </c>
      <c r="G31" s="46"/>
    </row>
    <row r="32" spans="1:8" ht="12.75">
      <c r="A32" s="51" t="s">
        <v>47</v>
      </c>
      <c r="B32" s="51" t="s">
        <v>48</v>
      </c>
      <c r="C32" s="52">
        <v>117</v>
      </c>
      <c r="D32" s="27">
        <v>90.44</v>
      </c>
      <c r="E32" s="31">
        <f t="shared" si="1"/>
        <v>-26.560000000000002</v>
      </c>
      <c r="F32" s="27">
        <f t="shared" si="0"/>
        <v>77.2991452991453</v>
      </c>
      <c r="G32" s="12"/>
      <c r="H32" s="53"/>
    </row>
    <row r="33" spans="1:8" ht="12.75">
      <c r="A33" s="54" t="s">
        <v>49</v>
      </c>
      <c r="B33" s="54" t="s">
        <v>50</v>
      </c>
      <c r="C33" s="55">
        <f>$C$34</f>
        <v>180.6</v>
      </c>
      <c r="D33" s="16">
        <f>$D$34</f>
        <v>102.9</v>
      </c>
      <c r="E33" s="31">
        <f t="shared" si="1"/>
        <v>-77.69999999999999</v>
      </c>
      <c r="F33" s="27">
        <f t="shared" si="0"/>
        <v>56.97674418604651</v>
      </c>
      <c r="G33" s="12"/>
      <c r="H33" s="53"/>
    </row>
    <row r="34" spans="1:8" ht="12.75">
      <c r="A34" s="51" t="s">
        <v>51</v>
      </c>
      <c r="B34" s="51" t="s">
        <v>52</v>
      </c>
      <c r="C34" s="52">
        <v>180.6</v>
      </c>
      <c r="D34" s="27">
        <v>102.9</v>
      </c>
      <c r="E34" s="31">
        <f t="shared" si="1"/>
        <v>-77.69999999999999</v>
      </c>
      <c r="F34" s="27">
        <f t="shared" si="0"/>
        <v>56.97674418604651</v>
      </c>
      <c r="G34" s="12"/>
      <c r="H34" s="53"/>
    </row>
    <row r="35" spans="1:8" ht="12.75">
      <c r="A35" s="54" t="s">
        <v>53</v>
      </c>
      <c r="B35" s="54" t="s">
        <v>54</v>
      </c>
      <c r="C35" s="16">
        <f>C36+C37</f>
        <v>217.66</v>
      </c>
      <c r="D35" s="16">
        <f>D36+D37</f>
        <v>217.66</v>
      </c>
      <c r="E35" s="31">
        <f t="shared" si="1"/>
        <v>0</v>
      </c>
      <c r="F35" s="27">
        <f t="shared" si="0"/>
        <v>100</v>
      </c>
      <c r="G35" s="12"/>
      <c r="H35" s="53"/>
    </row>
    <row r="36" spans="1:8" ht="12.75">
      <c r="A36" s="51" t="s">
        <v>55</v>
      </c>
      <c r="B36" s="51" t="s">
        <v>56</v>
      </c>
      <c r="C36" s="27">
        <v>214.9</v>
      </c>
      <c r="D36" s="27">
        <v>214.9</v>
      </c>
      <c r="E36" s="31">
        <f t="shared" si="1"/>
        <v>0</v>
      </c>
      <c r="F36" s="27">
        <f t="shared" si="0"/>
        <v>100</v>
      </c>
      <c r="G36" s="12"/>
      <c r="H36" s="53"/>
    </row>
    <row r="37" spans="1:8" ht="12.75">
      <c r="A37" s="51" t="s">
        <v>57</v>
      </c>
      <c r="B37" s="51" t="s">
        <v>58</v>
      </c>
      <c r="C37" s="27">
        <v>2.76</v>
      </c>
      <c r="D37" s="27">
        <v>2.76</v>
      </c>
      <c r="E37" s="31">
        <v>0</v>
      </c>
      <c r="F37" s="27">
        <f t="shared" si="0"/>
        <v>100</v>
      </c>
      <c r="G37" s="12"/>
      <c r="H37" s="53"/>
    </row>
    <row r="38" spans="1:8" ht="12.75">
      <c r="A38" s="54" t="s">
        <v>59</v>
      </c>
      <c r="B38" s="54" t="s">
        <v>60</v>
      </c>
      <c r="C38" s="16">
        <v>160.27</v>
      </c>
      <c r="D38" s="16">
        <v>160.27</v>
      </c>
      <c r="E38" s="37">
        <f>C38-D38</f>
        <v>0</v>
      </c>
      <c r="F38" s="16">
        <f t="shared" si="0"/>
        <v>100</v>
      </c>
      <c r="G38" s="12"/>
      <c r="H38" s="53"/>
    </row>
    <row r="39" spans="1:8" ht="12.75">
      <c r="A39" s="51" t="s">
        <v>61</v>
      </c>
      <c r="B39" s="51" t="s">
        <v>62</v>
      </c>
      <c r="C39" s="27">
        <v>160.27</v>
      </c>
      <c r="D39" s="27">
        <v>160.27</v>
      </c>
      <c r="E39" s="31">
        <f>C39-D39</f>
        <v>0</v>
      </c>
      <c r="F39" s="16">
        <f t="shared" si="0"/>
        <v>100</v>
      </c>
      <c r="G39" s="12"/>
      <c r="H39" s="53"/>
    </row>
    <row r="40" spans="1:7" ht="32.25" customHeight="1">
      <c r="A40" s="56" t="s">
        <v>63</v>
      </c>
      <c r="B40" s="57" t="s">
        <v>64</v>
      </c>
      <c r="C40" s="58">
        <f>$C$42</f>
        <v>3976.4</v>
      </c>
      <c r="D40" s="59">
        <f>D42</f>
        <v>3981.846</v>
      </c>
      <c r="E40" s="59">
        <f>E42+E48</f>
        <v>7952.796</v>
      </c>
      <c r="F40" s="59">
        <f>F42+F48</f>
        <v>202.08826489103467</v>
      </c>
      <c r="G40" s="17"/>
    </row>
    <row r="41" spans="1:7" ht="12" customHeight="1">
      <c r="A41" s="56"/>
      <c r="B41" s="57"/>
      <c r="C41" s="58"/>
      <c r="D41" s="59"/>
      <c r="E41" s="59"/>
      <c r="F41" s="59"/>
      <c r="G41" s="17"/>
    </row>
    <row r="42" spans="1:7" ht="53.25" customHeight="1">
      <c r="A42" s="60" t="s">
        <v>65</v>
      </c>
      <c r="B42" s="61" t="s">
        <v>66</v>
      </c>
      <c r="C42" s="62">
        <f>C43+C48+C46+C52</f>
        <v>3976.4</v>
      </c>
      <c r="D42" s="62">
        <f>D43+D46+D48+D52</f>
        <v>3981.846</v>
      </c>
      <c r="E42" s="16">
        <f>C42+D42</f>
        <v>7958.246</v>
      </c>
      <c r="F42" s="16">
        <f aca="true" t="shared" si="2" ref="F42:F53">D42/C42*100</f>
        <v>100.1369580525098</v>
      </c>
      <c r="G42" s="17"/>
    </row>
    <row r="43" spans="1:7" ht="27" customHeight="1">
      <c r="A43" s="63" t="s">
        <v>67</v>
      </c>
      <c r="B43" s="64" t="s">
        <v>68</v>
      </c>
      <c r="C43" s="16">
        <f>C44+C45</f>
        <v>2392.1</v>
      </c>
      <c r="D43" s="16">
        <f>D44+D45</f>
        <v>2392.1</v>
      </c>
      <c r="E43" s="16">
        <f>C43-D43</f>
        <v>0</v>
      </c>
      <c r="F43" s="38">
        <f t="shared" si="2"/>
        <v>100</v>
      </c>
      <c r="G43" s="17"/>
    </row>
    <row r="44" spans="1:7" ht="29.25" customHeight="1">
      <c r="A44" s="65" t="s">
        <v>69</v>
      </c>
      <c r="B44" s="66" t="s">
        <v>70</v>
      </c>
      <c r="C44" s="27">
        <v>2232.1</v>
      </c>
      <c r="D44" s="27">
        <v>2232.1</v>
      </c>
      <c r="E44" s="16">
        <f>C44-D44</f>
        <v>0</v>
      </c>
      <c r="F44" s="16">
        <f t="shared" si="2"/>
        <v>100</v>
      </c>
      <c r="G44" s="17"/>
    </row>
    <row r="45" spans="1:7" ht="33" customHeight="1">
      <c r="A45" s="65" t="s">
        <v>71</v>
      </c>
      <c r="B45" s="66" t="s">
        <v>72</v>
      </c>
      <c r="C45" s="27">
        <v>160</v>
      </c>
      <c r="D45" s="27">
        <v>160</v>
      </c>
      <c r="E45" s="27">
        <f>C45-D45</f>
        <v>0</v>
      </c>
      <c r="F45" s="16">
        <f t="shared" si="2"/>
        <v>100</v>
      </c>
      <c r="G45" s="17"/>
    </row>
    <row r="46" spans="1:7" ht="45" customHeight="1">
      <c r="A46" s="63" t="s">
        <v>73</v>
      </c>
      <c r="B46" s="67" t="s">
        <v>74</v>
      </c>
      <c r="C46" s="16">
        <f>$C$47</f>
        <v>1015.754</v>
      </c>
      <c r="D46" s="27">
        <v>1015.75</v>
      </c>
      <c r="E46" s="16">
        <f>C46-D46</f>
        <v>0.004000000000019099</v>
      </c>
      <c r="F46" s="16">
        <f t="shared" si="2"/>
        <v>99.99960620386432</v>
      </c>
      <c r="G46" s="17"/>
    </row>
    <row r="47" spans="1:7" ht="45" customHeight="1">
      <c r="A47" s="68" t="s">
        <v>75</v>
      </c>
      <c r="B47" s="31" t="s">
        <v>76</v>
      </c>
      <c r="C47" s="27">
        <v>1015.754</v>
      </c>
      <c r="D47" s="27">
        <v>1015.75</v>
      </c>
      <c r="E47" s="31">
        <f>C47-D47</f>
        <v>0.004000000000019099</v>
      </c>
      <c r="F47" s="16">
        <f t="shared" si="2"/>
        <v>99.99960620386432</v>
      </c>
      <c r="G47" s="17"/>
    </row>
    <row r="48" spans="1:7" ht="41.25" customHeight="1">
      <c r="A48" s="69" t="s">
        <v>77</v>
      </c>
      <c r="B48" s="57" t="s">
        <v>78</v>
      </c>
      <c r="C48" s="70">
        <f>C49+C50</f>
        <v>279.3</v>
      </c>
      <c r="D48" s="71">
        <f>D49+D50</f>
        <v>284.75</v>
      </c>
      <c r="E48" s="72">
        <f>E49+E50</f>
        <v>-5.449999999999989</v>
      </c>
      <c r="F48" s="73">
        <f t="shared" si="2"/>
        <v>101.95130683852487</v>
      </c>
      <c r="G48" s="17"/>
    </row>
    <row r="49" spans="1:7" ht="57.75" customHeight="1">
      <c r="A49" s="47" t="s">
        <v>79</v>
      </c>
      <c r="B49" s="74" t="s">
        <v>80</v>
      </c>
      <c r="C49" s="75">
        <v>246.3</v>
      </c>
      <c r="D49" s="21">
        <v>260</v>
      </c>
      <c r="E49" s="27">
        <f>C49-D49</f>
        <v>-13.699999999999989</v>
      </c>
      <c r="F49" s="16">
        <f t="shared" si="2"/>
        <v>105.56232237109215</v>
      </c>
      <c r="G49" s="76"/>
    </row>
    <row r="50" spans="1:7" ht="18" customHeight="1">
      <c r="A50" s="77" t="s">
        <v>81</v>
      </c>
      <c r="B50" s="78" t="s">
        <v>82</v>
      </c>
      <c r="C50" s="79">
        <v>33</v>
      </c>
      <c r="D50" s="27">
        <v>24.75</v>
      </c>
      <c r="E50" s="27">
        <f>C50-D50</f>
        <v>8.25</v>
      </c>
      <c r="F50" s="16">
        <f t="shared" si="2"/>
        <v>75</v>
      </c>
      <c r="G50" s="76"/>
    </row>
    <row r="51" spans="1:7" ht="39" customHeight="1">
      <c r="A51" s="77"/>
      <c r="B51" s="78"/>
      <c r="C51" s="79"/>
      <c r="D51" s="27"/>
      <c r="E51" s="27"/>
      <c r="F51" s="16"/>
      <c r="G51" s="76"/>
    </row>
    <row r="52" spans="1:7" ht="30" customHeight="1">
      <c r="A52" s="80" t="s">
        <v>83</v>
      </c>
      <c r="B52" s="81" t="s">
        <v>84</v>
      </c>
      <c r="C52" s="82">
        <v>289.246</v>
      </c>
      <c r="D52" s="27">
        <v>289.246</v>
      </c>
      <c r="E52" s="27">
        <f>C52-D52</f>
        <v>0</v>
      </c>
      <c r="F52" s="16">
        <f t="shared" si="2"/>
        <v>100</v>
      </c>
      <c r="G52" s="76"/>
    </row>
    <row r="53" spans="1:7" ht="42.75" customHeight="1">
      <c r="A53" s="24" t="s">
        <v>85</v>
      </c>
      <c r="B53" s="83" t="s">
        <v>86</v>
      </c>
      <c r="C53" s="84">
        <v>289.246</v>
      </c>
      <c r="D53" s="27">
        <v>289.246</v>
      </c>
      <c r="E53" s="27">
        <f>C53-D53</f>
        <v>0</v>
      </c>
      <c r="F53" s="16">
        <f t="shared" si="2"/>
        <v>100</v>
      </c>
      <c r="G53" s="85"/>
    </row>
    <row r="54" spans="1:7" ht="12.75">
      <c r="A54" s="86"/>
      <c r="B54" s="87" t="s">
        <v>87</v>
      </c>
      <c r="C54" s="88">
        <f>C40+C13</f>
        <v>11579.73</v>
      </c>
      <c r="D54" s="16">
        <f>D13+D40</f>
        <v>10530.405999999999</v>
      </c>
      <c r="E54" s="11">
        <f>D54-C54</f>
        <v>-1049.3240000000005</v>
      </c>
      <c r="F54" s="73">
        <f>D54/C54*100</f>
        <v>90.93826885428243</v>
      </c>
      <c r="G54" s="17"/>
    </row>
    <row r="55" spans="1:6" ht="12.75">
      <c r="A55" s="89"/>
      <c r="B55" s="4"/>
      <c r="C55" s="4"/>
      <c r="D55" s="4"/>
      <c r="E55" s="4"/>
      <c r="F55" s="4"/>
    </row>
    <row r="56" spans="1:6" ht="12.75">
      <c r="A56" s="89"/>
      <c r="B56" s="4"/>
      <c r="C56" s="4"/>
      <c r="D56" s="4"/>
      <c r="E56" s="4"/>
      <c r="F56" s="4"/>
    </row>
    <row r="57" spans="1:6" ht="12.75">
      <c r="A57" s="90"/>
      <c r="B57" s="90"/>
      <c r="C57" s="90"/>
      <c r="D57" s="91"/>
      <c r="E57" s="91"/>
      <c r="F57" s="91"/>
    </row>
    <row r="58" spans="1:6" ht="12.75">
      <c r="A58" s="89"/>
      <c r="B58" s="4"/>
      <c r="C58" s="4"/>
      <c r="D58" s="4"/>
      <c r="E58" s="4"/>
      <c r="F58" s="4"/>
    </row>
  </sheetData>
  <sheetProtection selectLockedCells="1" selectUnlockedCells="1"/>
  <mergeCells count="15">
    <mergeCell ref="B1:C8"/>
    <mergeCell ref="D1:F5"/>
    <mergeCell ref="A40:A41"/>
    <mergeCell ref="B40:B41"/>
    <mergeCell ref="C40:C41"/>
    <mergeCell ref="D40:D41"/>
    <mergeCell ref="E40:E41"/>
    <mergeCell ref="F40:F41"/>
    <mergeCell ref="A50:A51"/>
    <mergeCell ref="B50:B51"/>
    <mergeCell ref="C50:C51"/>
    <mergeCell ref="D50:D51"/>
    <mergeCell ref="E50:E51"/>
    <mergeCell ref="F50:F51"/>
    <mergeCell ref="A57:C57"/>
  </mergeCells>
  <printOptions/>
  <pageMargins left="0.75" right="0.2" top="0.2" bottom="0.22986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9:D10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9:D10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2019-10-08T05:57:35Z</cp:lastPrinted>
  <dcterms:created xsi:type="dcterms:W3CDTF">2010-08-12T06:23:17Z</dcterms:created>
  <dcterms:modified xsi:type="dcterms:W3CDTF">2022-12-08T11:21:58Z</dcterms:modified>
  <cp:category/>
  <cp:version/>
  <cp:contentType/>
  <cp:contentStatus/>
</cp:coreProperties>
</file>