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<sst xmlns="http://schemas.openxmlformats.org/spreadsheetml/2006/main" count="82" uniqueCount="82">
  <si>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</si>
  <si>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</si>
  <si>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май 2022 год (нарастающим итогом с начала года)</t>
  </si>
  <si>
    <t>(тыс.руб)</t>
  </si>
  <si>
    <r>
      <rPr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</si>
  <si>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</si>
  <si>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2022г.</t>
  </si>
  <si>
    <t>Исполнение бюджетных назначений за май 2022г.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</si>
  <si>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</si>
  <si>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</si>
  <si>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</si>
  <si>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</si>
  <si>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</si>
  <si>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</si>
  <si>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</si>
  <si>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</si>
  <si>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</si>
  <si>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</si>
  <si>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</si>
  <si>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</si>
  <si>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</si>
  <si>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</si>
  <si>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</si>
  <si>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</si>
  <si>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</si>
  <si>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</si>
  <si>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</si>
  <si>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</si>
  <si>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</si>
  <si>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</si>
  <si>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</si>
  <si>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</si>
  <si>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</si>
  <si>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</si>
  <si>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</si>
  <si>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</si>
  <si>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</si>
  <si>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</si>
  <si>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</si>
  <si>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</si>
  <si>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</si>
  <si>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</si>
  <si>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</si>
  <si>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</si>
  <si>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</si>
  <si>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</si>
  <si>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</si>
  <si>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</si>
  <si>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</si>
  <si>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</si>
  <si>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</si>
  <si>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</si>
  <si>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</si>
  <si>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1 14 00000 00 0000 000</t>
  </si>
  <si>
    <t>Доходы  от продажи материальных и нематериальных активово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</si>
  <si>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</si>
  <si>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</si>
  <si>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1 14 06025 10 0000 430</t>
  </si>
  <si>
    <t>Доходы от продажи земельных участков, находящихся в собственности сельских поселений.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</si>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</sst>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General"/>
    <numFmt numFmtId="168" formatCode="@"/>
    <numFmt numFmtId="169" formatCode="0.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6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4" fontId="10" fillId="0" borderId="1" xfId="0" applyFont="1" applyBorder="1" applyAlignment="1">
      <alignment horizontal="center" vertical="top" wrapText="1"/>
    </xf>
    <xf numFmtId="168" fontId="10" fillId="0" borderId="6" xfId="0" applyNumberFormat="1" applyFont="1" applyBorder="1" applyAlignment="1">
      <alignment horizontal="justify" vertical="top" wrapText="1"/>
    </xf>
    <xf numFmtId="166" fontId="10" fillId="0" borderId="7" xfId="0" applyNumberFormat="1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9" fontId="6" fillId="0" borderId="5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vertical="top" wrapText="1"/>
    </xf>
    <xf numFmtId="169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10" fillId="0" borderId="14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9" fontId="10" fillId="0" borderId="7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4" fontId="12" fillId="0" borderId="4" xfId="0" applyFont="1" applyBorder="1" applyAlignment="1">
      <alignment horizontal="justify" vertical="top" wrapText="1"/>
    </xf>
    <xf numFmtId="169" fontId="10" fillId="0" borderId="4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13" fillId="0" borderId="4" xfId="0" applyFont="1" applyBorder="1" applyAlignment="1">
      <alignment horizontal="justify" vertical="top" wrapText="1"/>
    </xf>
    <xf numFmtId="169" fontId="6" fillId="0" borderId="4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vertical="top" wrapText="1"/>
    </xf>
    <xf numFmtId="164" fontId="6" fillId="0" borderId="17" xfId="0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4" fontId="6" fillId="0" borderId="19" xfId="0" applyFont="1" applyBorder="1" applyAlignment="1">
      <alignment vertical="top" wrapText="1"/>
    </xf>
    <xf numFmtId="164" fontId="6" fillId="0" borderId="20" xfId="0" applyFont="1" applyBorder="1" applyAlignment="1">
      <alignment horizontal="center" vertical="top" wrapText="1"/>
    </xf>
    <xf numFmtId="166" fontId="6" fillId="0" borderId="21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6" fillId="0" borderId="9" xfId="0" applyFont="1" applyBorder="1" applyAlignment="1">
      <alignment horizontal="center" vertical="top" wrapText="1"/>
    </xf>
    <xf numFmtId="164" fontId="10" fillId="0" borderId="4" xfId="0" applyFont="1" applyBorder="1" applyAlignment="1">
      <alignment vertical="top" wrapText="1"/>
    </xf>
    <xf numFmtId="164" fontId="13" fillId="0" borderId="4" xfId="0" applyFont="1" applyBorder="1" applyAlignment="1">
      <alignment wrapText="1"/>
    </xf>
    <xf numFmtId="164" fontId="12" fillId="0" borderId="4" xfId="0" applyFont="1" applyBorder="1" applyAlignment="1">
      <alignment vertical="top"/>
    </xf>
    <xf numFmtId="164" fontId="6" fillId="0" borderId="17" xfId="0" applyFont="1" applyBorder="1" applyAlignment="1">
      <alignment vertical="top" wrapText="1"/>
    </xf>
    <xf numFmtId="166" fontId="6" fillId="0" borderId="5" xfId="0" applyNumberFormat="1" applyFont="1" applyBorder="1" applyAlignment="1">
      <alignment horizontal="center" vertical="top" wrapText="1"/>
    </xf>
    <xf numFmtId="166" fontId="6" fillId="0" borderId="22" xfId="0" applyNumberFormat="1" applyFont="1" applyBorder="1" applyAlignment="1">
      <alignment horizontal="center" vertical="top" wrapText="1"/>
    </xf>
    <xf numFmtId="164" fontId="6" fillId="0" borderId="23" xfId="0" applyFont="1" applyBorder="1" applyAlignment="1">
      <alignment horizontal="center" vertical="top" wrapText="1"/>
    </xf>
    <xf numFmtId="166" fontId="6" fillId="0" borderId="2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6" fontId="10" fillId="0" borderId="13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36" zoomScaleNormal="136" workbookViewId="0" topLeftCell="A1">
      <selection activeCell="B9" sqref="B9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5.75">
      <c r="A9" s="4"/>
      <c r="B9" s="5" t="s">
        <v>1</v>
      </c>
      <c r="C9" s="5"/>
      <c r="D9" s="5"/>
      <c r="E9" s="5"/>
      <c r="F9" s="5"/>
    </row>
    <row r="10" spans="1:6" ht="15.75">
      <c r="A10" s="4"/>
      <c r="B10" s="5" t="s">
        <v>2</v>
      </c>
      <c r="C10" s="5"/>
      <c r="D10" s="5"/>
      <c r="E10" s="5"/>
      <c r="F10" s="5"/>
    </row>
    <row r="11" spans="1:6" ht="15.75">
      <c r="A11" s="4"/>
      <c r="B11" s="4"/>
      <c r="C11" s="4"/>
      <c r="D11" s="4"/>
      <c r="E11" s="4"/>
      <c r="F11" s="6" t="s">
        <v>3</v>
      </c>
    </row>
    <row r="12" spans="1:7" ht="52.5" customHeight="1">
      <c r="A12" s="7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1" t="s">
        <v>9</v>
      </c>
      <c r="G12" s="12"/>
    </row>
    <row r="13" spans="1:7" ht="33" customHeight="1">
      <c r="A13" s="13" t="s">
        <v>10</v>
      </c>
      <c r="B13" s="14" t="s">
        <v>11</v>
      </c>
      <c r="C13" s="15">
        <f>C14+C29</f>
        <v>7443.06</v>
      </c>
      <c r="D13" s="15">
        <f>D14+D29</f>
        <v>3231.3999999999996</v>
      </c>
      <c r="E13" s="16">
        <f aca="true" t="shared" si="0" ref="E13:E16">D13-C13</f>
        <v>-4211.660000000001</v>
      </c>
      <c r="F13" s="16">
        <f aca="true" t="shared" si="1" ref="F13:F28">D13/C13*100</f>
        <v>43.41493955443057</v>
      </c>
      <c r="G13" s="17"/>
    </row>
    <row r="14" spans="1:7" ht="19.5" customHeight="1">
      <c r="A14" s="13" t="s">
        <v>12</v>
      </c>
      <c r="B14" s="14" t="s">
        <v>13</v>
      </c>
      <c r="C14" s="18">
        <f>C15+C17+C22+C24+C27</f>
        <v>6010.8</v>
      </c>
      <c r="D14" s="19">
        <f>D15+D17+D22+D24+D27</f>
        <v>2423.85</v>
      </c>
      <c r="E14" s="11">
        <f t="shared" si="0"/>
        <v>-3586.9500000000003</v>
      </c>
      <c r="F14" s="16">
        <f t="shared" si="1"/>
        <v>40.3249151527251</v>
      </c>
      <c r="G14" s="17"/>
    </row>
    <row r="15" spans="1:7" ht="18.75" customHeight="1">
      <c r="A15" s="13" t="s">
        <v>14</v>
      </c>
      <c r="B15" s="14" t="s">
        <v>15</v>
      </c>
      <c r="C15" s="20">
        <f>C16</f>
        <v>954.4</v>
      </c>
      <c r="D15" s="21">
        <f>$D$16</f>
        <v>270.88</v>
      </c>
      <c r="E15" s="22">
        <f t="shared" si="0"/>
        <v>-683.52</v>
      </c>
      <c r="F15" s="16">
        <f t="shared" si="1"/>
        <v>28.382229673093047</v>
      </c>
      <c r="G15" s="23"/>
    </row>
    <row r="16" spans="1:7" ht="19.5" customHeight="1">
      <c r="A16" s="24" t="s">
        <v>16</v>
      </c>
      <c r="B16" s="25" t="s">
        <v>17</v>
      </c>
      <c r="C16" s="26">
        <v>954.4</v>
      </c>
      <c r="D16" s="21">
        <v>270.88</v>
      </c>
      <c r="E16" s="27">
        <f t="shared" si="0"/>
        <v>-683.52</v>
      </c>
      <c r="F16" s="16">
        <f t="shared" si="1"/>
        <v>28.382229673093047</v>
      </c>
      <c r="G16" s="12"/>
    </row>
    <row r="17" spans="1:7" ht="45.75" customHeight="1">
      <c r="A17" s="24" t="s">
        <v>18</v>
      </c>
      <c r="B17" s="28" t="s">
        <v>19</v>
      </c>
      <c r="C17" s="20">
        <f>C18+C19+C20+C21</f>
        <v>1849.4</v>
      </c>
      <c r="D17" s="29">
        <f>D18+D19+D20+D21</f>
        <v>987.2399999999999</v>
      </c>
      <c r="E17" s="30">
        <f>E18+E19+E20+E21</f>
        <v>-862.16</v>
      </c>
      <c r="F17" s="16">
        <f t="shared" si="1"/>
        <v>53.381637287769</v>
      </c>
      <c r="G17" s="12"/>
    </row>
    <row r="18" spans="1:7" ht="30" customHeight="1">
      <c r="A18" s="24" t="s">
        <v>20</v>
      </c>
      <c r="B18" s="25" t="s">
        <v>21</v>
      </c>
      <c r="C18" s="26">
        <v>868.4</v>
      </c>
      <c r="D18" s="21">
        <v>483.39</v>
      </c>
      <c r="E18" s="31">
        <f aca="true" t="shared" si="2" ref="E18:E21">D18-C18</f>
        <v>-385.01</v>
      </c>
      <c r="F18" s="16">
        <f t="shared" si="1"/>
        <v>55.664440350069086</v>
      </c>
      <c r="G18" s="12"/>
    </row>
    <row r="19" spans="1:7" ht="24" customHeight="1">
      <c r="A19" s="24" t="s">
        <v>22</v>
      </c>
      <c r="B19" s="25" t="s">
        <v>23</v>
      </c>
      <c r="C19" s="26">
        <v>5.5</v>
      </c>
      <c r="D19" s="21">
        <v>2.99</v>
      </c>
      <c r="E19" s="31">
        <f t="shared" si="2"/>
        <v>-2.51</v>
      </c>
      <c r="F19" s="16">
        <f t="shared" si="1"/>
        <v>54.36363636363637</v>
      </c>
      <c r="G19" s="12"/>
    </row>
    <row r="20" spans="1:7" ht="32.25" customHeight="1">
      <c r="A20" s="24" t="s">
        <v>24</v>
      </c>
      <c r="B20" s="25" t="s">
        <v>25</v>
      </c>
      <c r="C20" s="26">
        <v>1120.6</v>
      </c>
      <c r="D20" s="21">
        <v>560.18</v>
      </c>
      <c r="E20" s="31">
        <f t="shared" si="2"/>
        <v>-560.42</v>
      </c>
      <c r="F20" s="16">
        <f t="shared" si="1"/>
        <v>49.98929145100839</v>
      </c>
      <c r="G20" s="12"/>
    </row>
    <row r="21" spans="1:7" ht="35.25" customHeight="1">
      <c r="A21" s="24" t="s">
        <v>26</v>
      </c>
      <c r="B21" s="25" t="s">
        <v>27</v>
      </c>
      <c r="C21" s="26">
        <v>-145.1</v>
      </c>
      <c r="D21" s="21">
        <v>-59.32</v>
      </c>
      <c r="E21" s="31">
        <f t="shared" si="2"/>
        <v>85.78</v>
      </c>
      <c r="F21" s="16">
        <f t="shared" si="1"/>
        <v>40.88215024121296</v>
      </c>
      <c r="G21" s="12"/>
    </row>
    <row r="22" spans="1:7" ht="18.75" customHeight="1">
      <c r="A22" s="13" t="s">
        <v>28</v>
      </c>
      <c r="B22" s="14" t="s">
        <v>29</v>
      </c>
      <c r="C22" s="32">
        <f>C23</f>
        <v>735</v>
      </c>
      <c r="D22" s="21">
        <f>$D$23</f>
        <v>637.33</v>
      </c>
      <c r="E22" s="30">
        <f>E23</f>
        <v>-97.66999999999996</v>
      </c>
      <c r="F22" s="16">
        <f t="shared" si="1"/>
        <v>86.71156462585034</v>
      </c>
      <c r="G22" s="17"/>
    </row>
    <row r="23" spans="1:7" ht="19.5" customHeight="1">
      <c r="A23" s="24" t="s">
        <v>30</v>
      </c>
      <c r="B23" s="33" t="s">
        <v>31</v>
      </c>
      <c r="C23" s="34">
        <v>735</v>
      </c>
      <c r="D23" s="21">
        <v>637.33</v>
      </c>
      <c r="E23" s="31">
        <f>D23-C23</f>
        <v>-97.66999999999996</v>
      </c>
      <c r="F23" s="16">
        <f t="shared" si="1"/>
        <v>86.71156462585034</v>
      </c>
      <c r="G23" s="12"/>
    </row>
    <row r="24" spans="1:7" ht="16.5" customHeight="1">
      <c r="A24" s="13" t="s">
        <v>32</v>
      </c>
      <c r="B24" s="14" t="s">
        <v>33</v>
      </c>
      <c r="C24" s="32">
        <f>C25+C26</f>
        <v>2471</v>
      </c>
      <c r="D24" s="29">
        <f>D25+D26</f>
        <v>528.4</v>
      </c>
      <c r="E24" s="30">
        <f>E25+E26</f>
        <v>-1942.6</v>
      </c>
      <c r="F24" s="16">
        <f t="shared" si="1"/>
        <v>21.38405503844597</v>
      </c>
      <c r="G24" s="17"/>
    </row>
    <row r="25" spans="1:7" ht="16.5" customHeight="1">
      <c r="A25" s="24" t="s">
        <v>34</v>
      </c>
      <c r="B25" s="35" t="s">
        <v>35</v>
      </c>
      <c r="C25" s="26">
        <v>199</v>
      </c>
      <c r="D25" s="21">
        <v>16.95</v>
      </c>
      <c r="E25" s="31">
        <f aca="true" t="shared" si="3" ref="E25:E26">D25-C25</f>
        <v>-182.05</v>
      </c>
      <c r="F25" s="16">
        <f t="shared" si="1"/>
        <v>8.517587939698492</v>
      </c>
      <c r="G25" s="17"/>
    </row>
    <row r="26" spans="1:7" ht="16.5" customHeight="1">
      <c r="A26" s="24" t="s">
        <v>36</v>
      </c>
      <c r="B26" s="25" t="s">
        <v>37</v>
      </c>
      <c r="C26" s="36">
        <v>2272</v>
      </c>
      <c r="D26" s="37">
        <v>511.45</v>
      </c>
      <c r="E26" s="38">
        <f t="shared" si="3"/>
        <v>-1760.55</v>
      </c>
      <c r="F26" s="39">
        <f t="shared" si="1"/>
        <v>22.51100352112676</v>
      </c>
      <c r="G26" s="12"/>
    </row>
    <row r="27" spans="1:7" ht="16.5" customHeight="1">
      <c r="A27" s="13" t="s">
        <v>38</v>
      </c>
      <c r="B27" s="40" t="s">
        <v>39</v>
      </c>
      <c r="C27" s="11">
        <f>C28</f>
        <v>1</v>
      </c>
      <c r="D27" s="16">
        <f>D28</f>
        <v>0</v>
      </c>
      <c r="E27" s="11">
        <f>E28</f>
        <v>-1</v>
      </c>
      <c r="F27" s="16">
        <f t="shared" si="1"/>
        <v>0</v>
      </c>
      <c r="G27" s="12"/>
    </row>
    <row r="28" spans="1:7" ht="42" customHeight="1">
      <c r="A28" s="24" t="s">
        <v>40</v>
      </c>
      <c r="B28" s="41" t="s">
        <v>41</v>
      </c>
      <c r="C28" s="31">
        <v>1</v>
      </c>
      <c r="D28" s="27">
        <v>0</v>
      </c>
      <c r="E28" s="31">
        <f>D28-C28</f>
        <v>-1</v>
      </c>
      <c r="F28" s="16">
        <f t="shared" si="1"/>
        <v>0</v>
      </c>
      <c r="G28" s="17"/>
    </row>
    <row r="29" spans="1:7" ht="30" customHeight="1">
      <c r="A29" s="42"/>
      <c r="B29" s="43" t="s">
        <v>42</v>
      </c>
      <c r="C29" s="44">
        <f>C30+C33+C35</f>
        <v>1432.26</v>
      </c>
      <c r="D29" s="44">
        <f>D30+D33+D35+D38</f>
        <v>807.55</v>
      </c>
      <c r="E29" s="44">
        <f>E30</f>
        <v>-607.7</v>
      </c>
      <c r="F29" s="44">
        <f>F30</f>
        <v>41.228239845261115</v>
      </c>
      <c r="G29" s="12"/>
    </row>
    <row r="30" spans="1:7" ht="49.5" customHeight="1">
      <c r="A30" s="45" t="s">
        <v>43</v>
      </c>
      <c r="B30" s="45" t="s">
        <v>44</v>
      </c>
      <c r="C30" s="46">
        <f>C31+C32</f>
        <v>1034</v>
      </c>
      <c r="D30" s="19">
        <f>D31+D32</f>
        <v>426.29999999999995</v>
      </c>
      <c r="E30" s="11">
        <f aca="true" t="shared" si="4" ref="E30:E36">D30-C30</f>
        <v>-607.7</v>
      </c>
      <c r="F30" s="16">
        <f>D30/C30*100</f>
        <v>41.228239845261115</v>
      </c>
      <c r="G30" s="47"/>
    </row>
    <row r="31" spans="1:7" ht="53.25" customHeight="1">
      <c r="A31" s="48" t="s">
        <v>45</v>
      </c>
      <c r="B31" s="49" t="s">
        <v>46</v>
      </c>
      <c r="C31" s="50">
        <v>917</v>
      </c>
      <c r="D31" s="37">
        <v>381.08</v>
      </c>
      <c r="E31" s="38">
        <f t="shared" si="4"/>
        <v>-535.9200000000001</v>
      </c>
      <c r="F31" s="51">
        <f>D31/C31</f>
        <v>0.41557251908396947</v>
      </c>
      <c r="G31" s="47"/>
    </row>
    <row r="32" spans="1:8" ht="38.25">
      <c r="A32" s="52" t="s">
        <v>47</v>
      </c>
      <c r="B32" s="52" t="s">
        <v>48</v>
      </c>
      <c r="C32" s="53">
        <v>117</v>
      </c>
      <c r="D32" s="27">
        <v>45.22</v>
      </c>
      <c r="E32" s="31">
        <f t="shared" si="4"/>
        <v>-71.78</v>
      </c>
      <c r="F32" s="27">
        <f aca="true" t="shared" si="5" ref="F32:F39">D32/C32*100</f>
        <v>38.64957264957265</v>
      </c>
      <c r="G32" s="12"/>
      <c r="H32" s="54"/>
    </row>
    <row r="33" spans="1:8" ht="25.5">
      <c r="A33" s="55" t="s">
        <v>49</v>
      </c>
      <c r="B33" s="55" t="s">
        <v>50</v>
      </c>
      <c r="C33" s="56">
        <f>$C$34</f>
        <v>180.6</v>
      </c>
      <c r="D33" s="16">
        <f>$D$34</f>
        <v>3.32</v>
      </c>
      <c r="E33" s="31">
        <f t="shared" si="4"/>
        <v>-177.28</v>
      </c>
      <c r="F33" s="27">
        <f t="shared" si="5"/>
        <v>1.8383167220376522</v>
      </c>
      <c r="G33" s="12"/>
      <c r="H33" s="54"/>
    </row>
    <row r="34" spans="1:8" ht="38.25">
      <c r="A34" s="52" t="s">
        <v>51</v>
      </c>
      <c r="B34" s="52" t="s">
        <v>52</v>
      </c>
      <c r="C34" s="53">
        <v>180.6</v>
      </c>
      <c r="D34" s="27">
        <v>3.32</v>
      </c>
      <c r="E34" s="31">
        <f t="shared" si="4"/>
        <v>-177.28</v>
      </c>
      <c r="F34" s="27">
        <f t="shared" si="5"/>
        <v>1.8383167220376522</v>
      </c>
      <c r="G34" s="12"/>
      <c r="H34" s="54"/>
    </row>
    <row r="35" spans="1:8" ht="25.5">
      <c r="A35" s="55" t="s">
        <v>53</v>
      </c>
      <c r="B35" s="55" t="s">
        <v>54</v>
      </c>
      <c r="C35" s="16">
        <f>C36+C37</f>
        <v>217.66</v>
      </c>
      <c r="D35" s="16">
        <f>D36+D37</f>
        <v>217.66</v>
      </c>
      <c r="E35" s="31">
        <f t="shared" si="4"/>
        <v>0</v>
      </c>
      <c r="F35" s="27">
        <f t="shared" si="5"/>
        <v>100</v>
      </c>
      <c r="G35" s="12"/>
      <c r="H35" s="54"/>
    </row>
    <row r="36" spans="1:8" ht="102">
      <c r="A36" s="52" t="s">
        <v>55</v>
      </c>
      <c r="B36" s="52" t="s">
        <v>56</v>
      </c>
      <c r="C36" s="27">
        <v>214.9</v>
      </c>
      <c r="D36" s="27">
        <v>214.9</v>
      </c>
      <c r="E36" s="31">
        <f t="shared" si="4"/>
        <v>0</v>
      </c>
      <c r="F36" s="27">
        <f t="shared" si="5"/>
        <v>100</v>
      </c>
      <c r="G36" s="12"/>
      <c r="H36" s="54"/>
    </row>
    <row r="37" spans="1:8" ht="38.25">
      <c r="A37" s="52" t="s">
        <v>57</v>
      </c>
      <c r="B37" s="52" t="s">
        <v>58</v>
      </c>
      <c r="C37" s="27">
        <v>2.76</v>
      </c>
      <c r="D37" s="27">
        <v>2.76</v>
      </c>
      <c r="E37" s="31">
        <v>0</v>
      </c>
      <c r="F37" s="27">
        <f t="shared" si="5"/>
        <v>100</v>
      </c>
      <c r="G37" s="12"/>
      <c r="H37" s="54"/>
    </row>
    <row r="38" spans="1:8" ht="18.75">
      <c r="A38" s="55" t="s">
        <v>59</v>
      </c>
      <c r="B38" s="55" t="s">
        <v>60</v>
      </c>
      <c r="C38" s="16">
        <v>0</v>
      </c>
      <c r="D38" s="16">
        <v>160.27</v>
      </c>
      <c r="E38" s="38">
        <f aca="true" t="shared" si="6" ref="E38:E39">C38-D38</f>
        <v>-160.27</v>
      </c>
      <c r="F38" s="16" t="e">
        <f t="shared" si="5"/>
        <v>#DIV/0!</v>
      </c>
      <c r="G38" s="12"/>
      <c r="H38" s="54"/>
    </row>
    <row r="39" spans="1:8" ht="25.5">
      <c r="A39" s="52" t="s">
        <v>61</v>
      </c>
      <c r="B39" s="52" t="s">
        <v>62</v>
      </c>
      <c r="C39" s="27">
        <v>0</v>
      </c>
      <c r="D39" s="27">
        <v>160.27</v>
      </c>
      <c r="E39" s="31">
        <f t="shared" si="6"/>
        <v>-160.27</v>
      </c>
      <c r="F39" s="16" t="e">
        <f t="shared" si="5"/>
        <v>#DIV/0!</v>
      </c>
      <c r="G39" s="12"/>
      <c r="H39" s="54"/>
    </row>
    <row r="40" spans="1:7" ht="32.25" customHeight="1">
      <c r="A40" s="57" t="s">
        <v>63</v>
      </c>
      <c r="B40" s="58" t="s">
        <v>64</v>
      </c>
      <c r="C40" s="59">
        <f>$C$42</f>
        <v>2511.4</v>
      </c>
      <c r="D40" s="60">
        <f>D42</f>
        <v>1836.94</v>
      </c>
      <c r="E40" s="60">
        <f>E42+E47</f>
        <v>-532.0600000000001</v>
      </c>
      <c r="F40" s="60">
        <f>F42+F47</f>
        <v>122.15945870432688</v>
      </c>
      <c r="G40" s="17"/>
    </row>
    <row r="41" spans="1:7" ht="12" customHeight="1">
      <c r="A41" s="57"/>
      <c r="B41" s="58"/>
      <c r="C41" s="59"/>
      <c r="D41" s="60"/>
      <c r="E41" s="60"/>
      <c r="F41" s="60"/>
      <c r="G41" s="17"/>
    </row>
    <row r="42" spans="1:7" ht="53.25" customHeight="1">
      <c r="A42" s="61" t="s">
        <v>65</v>
      </c>
      <c r="B42" s="62" t="s">
        <v>66</v>
      </c>
      <c r="C42" s="63">
        <f>C43+C47</f>
        <v>2511.4</v>
      </c>
      <c r="D42" s="63">
        <f>D43+D45+D47</f>
        <v>1836.94</v>
      </c>
      <c r="E42" s="11">
        <f aca="true" t="shared" si="7" ref="E42:E43">D42-C42</f>
        <v>-674.46</v>
      </c>
      <c r="F42" s="16">
        <f aca="true" t="shared" si="8" ref="F42:F49">D42/C42*100</f>
        <v>73.1440630723899</v>
      </c>
      <c r="G42" s="17"/>
    </row>
    <row r="43" spans="1:7" ht="27" customHeight="1">
      <c r="A43" s="64" t="s">
        <v>67</v>
      </c>
      <c r="B43" s="65" t="s">
        <v>68</v>
      </c>
      <c r="C43" s="16">
        <f>C44</f>
        <v>2232.1</v>
      </c>
      <c r="D43" s="16">
        <f>D44</f>
        <v>930.04</v>
      </c>
      <c r="E43" s="66">
        <f t="shared" si="7"/>
        <v>-1302.06</v>
      </c>
      <c r="F43" s="39">
        <f t="shared" si="8"/>
        <v>41.666591998566375</v>
      </c>
      <c r="G43" s="17"/>
    </row>
    <row r="44" spans="1:7" ht="45" customHeight="1">
      <c r="A44" s="67" t="s">
        <v>69</v>
      </c>
      <c r="B44" s="31" t="s">
        <v>70</v>
      </c>
      <c r="C44" s="27">
        <v>2232.1</v>
      </c>
      <c r="D44" s="27">
        <v>930.04</v>
      </c>
      <c r="E44" s="31">
        <f aca="true" t="shared" si="9" ref="E44:E46">C44-D44</f>
        <v>1302.06</v>
      </c>
      <c r="F44" s="16">
        <f t="shared" si="8"/>
        <v>41.666591998566375</v>
      </c>
      <c r="G44" s="17"/>
    </row>
    <row r="45" spans="1:7" ht="45" customHeight="1">
      <c r="A45" s="64" t="s">
        <v>71</v>
      </c>
      <c r="B45" s="68" t="s">
        <v>72</v>
      </c>
      <c r="C45" s="16">
        <v>0</v>
      </c>
      <c r="D45" s="16">
        <v>770</v>
      </c>
      <c r="E45" s="11">
        <f t="shared" si="9"/>
        <v>-770</v>
      </c>
      <c r="F45" s="16" t="e">
        <f t="shared" si="8"/>
        <v>#DIV/0!</v>
      </c>
      <c r="G45" s="17"/>
    </row>
    <row r="46" spans="1:7" ht="45" customHeight="1">
      <c r="A46" s="69" t="s">
        <v>73</v>
      </c>
      <c r="B46" s="31" t="s">
        <v>74</v>
      </c>
      <c r="C46" s="27">
        <v>0</v>
      </c>
      <c r="D46" s="27">
        <v>770</v>
      </c>
      <c r="E46" s="31">
        <f t="shared" si="9"/>
        <v>-770</v>
      </c>
      <c r="F46" s="16" t="e">
        <f t="shared" si="8"/>
        <v>#DIV/0!</v>
      </c>
      <c r="G46" s="17"/>
    </row>
    <row r="47" spans="1:7" ht="41.25" customHeight="1">
      <c r="A47" s="70" t="s">
        <v>75</v>
      </c>
      <c r="B47" s="58" t="s">
        <v>76</v>
      </c>
      <c r="C47" s="71">
        <f>C48+C49</f>
        <v>279.3</v>
      </c>
      <c r="D47" s="72">
        <f>D48+D49</f>
        <v>136.9</v>
      </c>
      <c r="E47" s="73">
        <f>E48+E49</f>
        <v>142.4</v>
      </c>
      <c r="F47" s="74">
        <f t="shared" si="8"/>
        <v>49.01539563193699</v>
      </c>
      <c r="G47" s="17"/>
    </row>
    <row r="48" spans="1:7" ht="57.75" customHeight="1">
      <c r="A48" s="48" t="s">
        <v>77</v>
      </c>
      <c r="B48" s="75" t="s">
        <v>78</v>
      </c>
      <c r="C48" s="76">
        <v>246.3</v>
      </c>
      <c r="D48" s="21">
        <v>123.15</v>
      </c>
      <c r="E48" s="27">
        <f aca="true" t="shared" si="10" ref="E48:E49">C48-D48</f>
        <v>123.15</v>
      </c>
      <c r="F48" s="16">
        <f t="shared" si="8"/>
        <v>50</v>
      </c>
      <c r="G48" s="77"/>
    </row>
    <row r="49" spans="1:7" ht="18" customHeight="1">
      <c r="A49" s="42" t="s">
        <v>79</v>
      </c>
      <c r="B49" s="78" t="s">
        <v>80</v>
      </c>
      <c r="C49" s="79">
        <v>33</v>
      </c>
      <c r="D49" s="21">
        <v>13.75</v>
      </c>
      <c r="E49" s="27">
        <f t="shared" si="10"/>
        <v>19.25</v>
      </c>
      <c r="F49" s="39">
        <f t="shared" si="8"/>
        <v>41.66666666666667</v>
      </c>
      <c r="G49" s="77"/>
    </row>
    <row r="50" spans="1:7" ht="50.25" customHeight="1">
      <c r="A50" s="42"/>
      <c r="B50" s="78"/>
      <c r="C50" s="79"/>
      <c r="D50" s="21"/>
      <c r="E50" s="27"/>
      <c r="F50" s="74"/>
      <c r="G50" s="77"/>
    </row>
    <row r="51" spans="1:7" ht="19.5">
      <c r="A51" s="80"/>
      <c r="B51" s="81" t="s">
        <v>81</v>
      </c>
      <c r="C51" s="82">
        <f>C40+C13</f>
        <v>9954.460000000001</v>
      </c>
      <c r="D51" s="16">
        <f>D13+D40</f>
        <v>5068.34</v>
      </c>
      <c r="E51" s="11">
        <f>D51-C51</f>
        <v>-4886.120000000001</v>
      </c>
      <c r="F51" s="74">
        <f>D51/C51*100</f>
        <v>50.91526813106888</v>
      </c>
      <c r="G51" s="17"/>
    </row>
    <row r="52" spans="1:6" ht="15.75">
      <c r="A52" s="83"/>
      <c r="B52" s="4"/>
      <c r="C52" s="4"/>
      <c r="D52" s="4"/>
      <c r="E52" s="4"/>
      <c r="F52" s="4"/>
    </row>
    <row r="53" spans="1:6" ht="15.75">
      <c r="A53" s="83"/>
      <c r="B53" s="4"/>
      <c r="C53" s="4"/>
      <c r="D53" s="4"/>
      <c r="E53" s="4"/>
      <c r="F53" s="4"/>
    </row>
    <row r="54" spans="1:6" ht="15.75">
      <c r="A54" s="84"/>
      <c r="B54" s="84"/>
      <c r="C54" s="84"/>
      <c r="D54" s="85"/>
      <c r="E54" s="85"/>
      <c r="F54" s="85"/>
    </row>
    <row r="55" spans="1:6" ht="15.75">
      <c r="A55" s="83"/>
      <c r="B55" s="4"/>
      <c r="C55" s="4"/>
      <c r="D55" s="4"/>
      <c r="E55" s="4"/>
      <c r="F55" s="4"/>
    </row>
  </sheetData>
  <sheetProtection selectLockedCells="1" selectUnlockedCells="1"/>
  <mergeCells count="14">
    <mergeCell ref="B1:C8"/>
    <mergeCell ref="D1:F5"/>
    <mergeCell ref="A40:A41"/>
    <mergeCell ref="B40:B41"/>
    <mergeCell ref="C40:C41"/>
    <mergeCell ref="D40:D41"/>
    <mergeCell ref="E40:E41"/>
    <mergeCell ref="F40:F41"/>
    <mergeCell ref="A49:A50"/>
    <mergeCell ref="B49:B50"/>
    <mergeCell ref="C49:C50"/>
    <mergeCell ref="D49:D50"/>
    <mergeCell ref="E49:E50"/>
    <mergeCell ref="A54:C54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2022-07-05T10:39:09Z</dcterms:modified>
  <cp:category/>
  <cp:version/>
  <cp:contentType/>
  <cp:contentStatus/>
</cp:coreProperties>
</file>