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<sst xmlns="http://schemas.openxmlformats.org/spreadsheetml/2006/main" count="66" uniqueCount="63">
  <si>
    <t>Поступление доходов в бюджет</t>
  </si>
  <si>
    <t>ВСЕГО ДОХОДОВ:</t>
  </si>
  <si>
    <t>Собственные  доходы</t>
  </si>
  <si>
    <t xml:space="preserve"> 1 00 00000 00 000 000</t>
  </si>
  <si>
    <t>Налоговые доходы</t>
  </si>
  <si>
    <t>1 01 00000 00 0000 000</t>
  </si>
  <si>
    <t xml:space="preserve"> 1 05 00000 00 000 000</t>
  </si>
  <si>
    <t>Налоги на совокупный доход</t>
  </si>
  <si>
    <t xml:space="preserve"> 1 05 03000 01 0000 110</t>
  </si>
  <si>
    <t>1 06 00000 00 0000 000</t>
  </si>
  <si>
    <t xml:space="preserve"> 1 06 01000 03 0000 110</t>
  </si>
  <si>
    <t xml:space="preserve"> 1 06 06000 10 0000 110</t>
  </si>
  <si>
    <t>Земельный налог</t>
  </si>
  <si>
    <t>Неналоговые доходы</t>
  </si>
  <si>
    <t>1 11 00000 00 0000 000</t>
  </si>
  <si>
    <t>1 11 05035 10 0000 120</t>
  </si>
  <si>
    <t xml:space="preserve"> 1 01 02000 01 0000 110</t>
  </si>
  <si>
    <t>1 11 05025 10 0000 120</t>
  </si>
  <si>
    <t>1 03 00000 00 0000 000</t>
  </si>
  <si>
    <t>Приложение   №  2</t>
  </si>
  <si>
    <t>1 08 04020 01 0000 110</t>
  </si>
  <si>
    <t>Госпошлина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</si>
  <si>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</si>
  <si>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Главный специалист по финансово-экономическим вопросам</t>
  </si>
  <si>
    <t>Бюджет МО Келермесское сельское  поселение"</t>
  </si>
  <si>
    <t xml:space="preserve"> 1 08 00000 00 0000 000</t>
  </si>
  <si>
    <t>А.Л.Данилова</t>
  </si>
  <si>
    <t>Всего налоговые и неналоговые доходы</t>
  </si>
  <si>
    <t>КОД БЮДЖЕТНОЙ КЛАССИФИКАЦИИ</t>
  </si>
  <si>
    <t>наименование дохода</t>
  </si>
  <si>
    <t>Налоги на прибыль, доходы</t>
  </si>
  <si>
    <t xml:space="preserve">Налоги на товары (работы,услуги),реализуемые на территории Российской Федерации </t>
  </si>
  <si>
    <t>Безвозмездные поступления</t>
  </si>
  <si>
    <t>2 00 00000 00 0000 000</t>
  </si>
  <si>
    <t xml:space="preserve"> 2 02 15001 10 0000 150</t>
  </si>
  <si>
    <t>2 02 35118 10 0000 150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</si>
  <si>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</si>
  <si>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</si>
  <si>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 xml:space="preserve">Единый сельскохозяйственный налог </t>
  </si>
  <si>
    <t>Налоги на имущество</t>
  </si>
  <si>
    <t xml:space="preserve">к Решению Совета Народных депутатов  </t>
  </si>
  <si>
    <t>МО "Келермесское сельское поселение"</t>
  </si>
  <si>
    <t>Налог на доходы физических  лиц</t>
  </si>
  <si>
    <t>Налог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</si>
  <si>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</si>
  <si>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с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</si>
  <si>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  оперативном управлении органов  управления поселений</t>
  </si>
  <si>
    <t>Дотации бюджетам сельских поселений на выравнивание бюджетной обеспеченности из бюджета субъекта Российской Федерации</t>
  </si>
  <si>
    <t>Прочие дотации бюджетам сельских поселений</t>
  </si>
  <si>
    <t>2 02 19999 10 0000 150</t>
  </si>
  <si>
    <t>Прочие субсидии бюджетам сельских поселений</t>
  </si>
  <si>
    <t>2 02 29999 10 0000 150</t>
  </si>
  <si>
    <t>муниципального образования " Келермесское сельское поселение " за  2021 год</t>
  </si>
  <si>
    <t>Бюджет первоначально утвержденный 2021 год</t>
  </si>
  <si>
    <t>Уточненный бюджет на 2021 год</t>
  </si>
  <si>
    <t>Фактическое исполнение 2021 год</t>
  </si>
  <si>
    <t>% исполнения к первоначально утвержд. Бюджету 2021год</t>
  </si>
  <si>
    <t>% исполнения к уточненному бюджету 2021 года</t>
  </si>
  <si>
    <t>1 17 15030 10 0000 150</t>
  </si>
  <si>
    <t>Инициативные платежи, зачисляемые в бюджеты сельских поселений</t>
  </si>
  <si>
    <t>2 02 35469 10 0000 150</t>
  </si>
  <si>
    <t>Субвенции бюджетам сельских поселений на проведение Всероссийской переписи населения 2020 года</t>
  </si>
  <si>
    <t>№209 от 19.05.2022г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</si>
</sst>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7" fillId="0" borderId="19" xfId="0" applyFont="1" applyBorder="1" applyAlignment="1">
      <alignment wrapText="1"/>
    </xf>
    <xf numFmtId="0" fontId="6" fillId="0" borderId="20" xfId="0" applyFont="1" applyBorder="1" applyAlignment="1">
      <alignment/>
    </xf>
    <xf numFmtId="164" fontId="44" fillId="0" borderId="16" xfId="0" applyNumberFormat="1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0" fontId="8" fillId="0" borderId="23" xfId="0" applyFont="1" applyBorder="1" applyAlignment="1">
      <alignment wrapText="1"/>
    </xf>
    <xf numFmtId="0" fontId="9" fillId="0" borderId="24" xfId="0" applyFont="1" applyBorder="1" applyAlignment="1">
      <alignment/>
    </xf>
    <xf numFmtId="164" fontId="6" fillId="0" borderId="16" xfId="0" applyNumberFormat="1" applyFont="1" applyBorder="1" applyAlignment="1">
      <alignment/>
    </xf>
    <xf numFmtId="0" fontId="8" fillId="0" borderId="19" xfId="0" applyFont="1" applyBorder="1" applyAlignment="1">
      <alignment wrapText="1"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 wrapText="1"/>
    </xf>
    <xf numFmtId="164" fontId="6" fillId="0" borderId="20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4" xfId="0" applyFont="1" applyBorder="1" applyAlignment="1">
      <alignment wrapText="1"/>
    </xf>
    <xf numFmtId="164" fontId="6" fillId="0" borderId="27" xfId="0" applyNumberFormat="1" applyFont="1" applyBorder="1" applyAlignment="1">
      <alignment/>
    </xf>
    <xf numFmtId="164" fontId="6" fillId="0" borderId="28" xfId="0" applyNumberFormat="1" applyFont="1" applyBorder="1" applyAlignment="1">
      <alignment/>
    </xf>
    <xf numFmtId="0" fontId="8" fillId="0" borderId="24" xfId="0" applyFont="1" applyBorder="1" applyAlignment="1">
      <alignment wrapText="1"/>
    </xf>
    <xf numFmtId="0" fontId="6" fillId="0" borderId="21" xfId="0" applyFont="1" applyBorder="1" applyAlignment="1">
      <alignment/>
    </xf>
    <xf numFmtId="0" fontId="6" fillId="0" borderId="24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6" fillId="0" borderId="10" xfId="0" applyFont="1" applyBorder="1" applyAlignment="1">
      <alignment/>
    </xf>
    <xf numFmtId="16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164" fontId="6" fillId="0" borderId="3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6" fillId="0" borderId="31" xfId="0" applyFont="1" applyBorder="1" applyAlignment="1">
      <alignment/>
    </xf>
    <xf numFmtId="164" fontId="6" fillId="0" borderId="31" xfId="0" applyNumberFormat="1" applyFont="1" applyBorder="1" applyAlignment="1">
      <alignment/>
    </xf>
    <xf numFmtId="164" fontId="6" fillId="0" borderId="32" xfId="0" applyNumberFormat="1" applyFont="1" applyBorder="1" applyAlignment="1">
      <alignment/>
    </xf>
    <xf numFmtId="0" fontId="6" fillId="0" borderId="33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34" xfId="0" applyFont="1" applyFill="1" applyBorder="1" applyAlignment="1">
      <alignment/>
    </xf>
    <xf numFmtId="164" fontId="44" fillId="0" borderId="18" xfId="0" applyNumberFormat="1" applyFont="1" applyFill="1" applyBorder="1" applyAlignment="1">
      <alignment/>
    </xf>
    <xf numFmtId="164" fontId="6" fillId="0" borderId="18" xfId="0" applyNumberFormat="1" applyFont="1" applyFill="1" applyBorder="1" applyAlignment="1">
      <alignment/>
    </xf>
    <xf numFmtId="2" fontId="6" fillId="0" borderId="35" xfId="0" applyNumberFormat="1" applyFont="1" applyBorder="1" applyAlignment="1">
      <alignment/>
    </xf>
    <xf numFmtId="2" fontId="6" fillId="0" borderId="36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37" xfId="0" applyFont="1" applyBorder="1" applyAlignment="1">
      <alignment horizontal="center" wrapText="1"/>
    </xf>
    <xf numFmtId="164" fontId="44" fillId="0" borderId="38" xfId="0" applyNumberFormat="1" applyFont="1" applyBorder="1" applyAlignment="1">
      <alignment/>
    </xf>
    <xf numFmtId="164" fontId="6" fillId="0" borderId="39" xfId="0" applyNumberFormat="1" applyFont="1" applyBorder="1" applyAlignment="1">
      <alignment/>
    </xf>
    <xf numFmtId="164" fontId="6" fillId="0" borderId="40" xfId="0" applyNumberFormat="1" applyFont="1" applyBorder="1" applyAlignment="1">
      <alignment/>
    </xf>
    <xf numFmtId="2" fontId="6" fillId="0" borderId="41" xfId="0" applyNumberFormat="1" applyFont="1" applyBorder="1" applyAlignment="1">
      <alignment/>
    </xf>
    <xf numFmtId="2" fontId="6" fillId="0" borderId="42" xfId="0" applyNumberFormat="1" applyFont="1" applyBorder="1" applyAlignment="1">
      <alignment/>
    </xf>
    <xf numFmtId="0" fontId="6" fillId="0" borderId="19" xfId="0" applyFont="1" applyBorder="1" applyAlignment="1">
      <alignment wrapText="1"/>
    </xf>
    <xf numFmtId="164" fontId="44" fillId="0" borderId="43" xfId="0" applyNumberFormat="1" applyFont="1" applyBorder="1" applyAlignment="1">
      <alignment/>
    </xf>
    <xf numFmtId="164" fontId="6" fillId="0" borderId="44" xfId="0" applyNumberFormat="1" applyFont="1" applyBorder="1" applyAlignment="1">
      <alignment/>
    </xf>
    <xf numFmtId="164" fontId="44" fillId="0" borderId="45" xfId="0" applyNumberFormat="1" applyFont="1" applyBorder="1" applyAlignment="1">
      <alignment/>
    </xf>
    <xf numFmtId="164" fontId="6" fillId="0" borderId="46" xfId="0" applyNumberFormat="1" applyFont="1" applyBorder="1" applyAlignment="1">
      <alignment/>
    </xf>
    <xf numFmtId="164" fontId="6" fillId="0" borderId="43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9" xfId="0" applyFont="1" applyBorder="1" applyAlignment="1">
      <alignment wrapText="1"/>
    </xf>
    <xf numFmtId="0" fontId="9" fillId="0" borderId="22" xfId="0" applyFont="1" applyBorder="1" applyAlignment="1">
      <alignment/>
    </xf>
    <xf numFmtId="164" fontId="6" fillId="0" borderId="47" xfId="0" applyNumberFormat="1" applyFont="1" applyBorder="1" applyAlignment="1">
      <alignment/>
    </xf>
    <xf numFmtId="0" fontId="6" fillId="0" borderId="48" xfId="0" applyFont="1" applyBorder="1" applyAlignment="1">
      <alignment wrapText="1"/>
    </xf>
    <xf numFmtId="164" fontId="6" fillId="0" borderId="49" xfId="0" applyNumberFormat="1" applyFont="1" applyBorder="1" applyAlignment="1">
      <alignment/>
    </xf>
    <xf numFmtId="164" fontId="6" fillId="0" borderId="5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164" fontId="6" fillId="0" borderId="51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52" xfId="0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1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 wrapText="1"/>
    </xf>
    <xf numFmtId="0" fontId="5" fillId="0" borderId="5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64" fontId="6" fillId="33" borderId="22" xfId="0" applyNumberFormat="1" applyFont="1" applyFill="1" applyBorder="1" applyAlignment="1">
      <alignment/>
    </xf>
    <xf numFmtId="164" fontId="6" fillId="33" borderId="18" xfId="0" applyNumberFormat="1" applyFont="1" applyFill="1" applyBorder="1" applyAlignment="1">
      <alignment/>
    </xf>
    <xf numFmtId="164" fontId="6" fillId="33" borderId="10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 wrapText="1"/>
    </xf>
    <xf numFmtId="0" fontId="6" fillId="0" borderId="54" xfId="0" applyFont="1" applyBorder="1" applyAlignment="1">
      <alignment wrapText="1"/>
    </xf>
    <xf numFmtId="0" fontId="6" fillId="0" borderId="55" xfId="0" applyFont="1" applyBorder="1" applyAlignment="1">
      <alignment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54" xfId="0" applyFont="1" applyBorder="1" applyAlignment="1">
      <alignment vertical="center" wrapText="1"/>
    </xf>
    <xf numFmtId="0" fontId="6" fillId="0" borderId="55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38" xfId="0" applyFont="1" applyFill="1" applyBorder="1" applyAlignment="1">
      <alignment horizontal="center" vertical="center" wrapText="1"/>
    </xf>
    <xf numFmtId="0" fontId="6" fillId="0" borderId="56" xfId="0" applyFont="1" applyBorder="1" applyAlignment="1">
      <alignment vertical="center" wrapText="1"/>
    </xf>
    <xf numFmtId="0" fontId="6" fillId="0" borderId="57" xfId="0" applyFont="1" applyBorder="1" applyAlignment="1">
      <alignment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vertical="center" wrapText="1"/>
    </xf>
    <xf numFmtId="0" fontId="6" fillId="0" borderId="59" xfId="0" applyFont="1" applyBorder="1" applyAlignment="1">
      <alignment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6" fillId="0" borderId="54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9" fillId="0" borderId="62" xfId="0" applyFont="1" applyFill="1" applyBorder="1" applyAlignment="1">
      <alignment horizontal="center"/>
    </xf>
    <xf numFmtId="0" fontId="6" fillId="0" borderId="63" xfId="0" applyFont="1" applyBorder="1" applyAlignment="1">
      <alignment wrapText="1"/>
    </xf>
    <xf numFmtId="0" fontId="6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view="pageBreakPreview" zoomScaleSheetLayoutView="100" zoomScalePageLayoutView="0" workbookViewId="0" topLeftCell="A11">
      <selection activeCell="E10" sqref="E10:E12"/>
    </sheetView>
  </sheetViews>
  <sheetFormatPr defaultColWidth="8.375" defaultRowHeight="12.75"/>
  <cols>
    <col min="1" max="1" width="26.00390625" style="0" customWidth="1"/>
    <col min="2" max="2" width="31.75390625" style="0" customWidth="1"/>
    <col min="3" max="3" width="10.75390625" style="0" customWidth="1"/>
    <col min="4" max="4" width="10.625" style="0" customWidth="1"/>
    <col min="5" max="5" width="13.375" style="0" customWidth="1"/>
    <col min="6" max="6" width="13.25390625" style="0" customWidth="1"/>
    <col min="7" max="7" width="10.625" style="0" customWidth="1"/>
  </cols>
  <sheetData>
    <row r="1" spans="4:7" ht="12.75">
      <c r="D1" s="96" t="s">
        <v>19</v>
      </c>
      <c r="E1" s="96"/>
      <c r="F1" s="96"/>
      <c r="G1" s="5"/>
    </row>
    <row r="2" spans="4:7" ht="12.75">
      <c r="D2" s="97" t="s">
        <v>40</v>
      </c>
      <c r="E2" s="97"/>
      <c r="F2" s="97"/>
      <c r="G2" s="5"/>
    </row>
    <row r="3" spans="4:7" ht="12.75">
      <c r="D3" s="97" t="s">
        <v>41</v>
      </c>
      <c r="E3" s="97"/>
      <c r="F3" s="97"/>
      <c r="G3" s="5"/>
    </row>
    <row r="4" spans="4:7" ht="12.75">
      <c r="D4" s="96" t="s">
        <v>62</v>
      </c>
      <c r="E4" s="96"/>
      <c r="F4" s="96"/>
      <c r="G4" s="5"/>
    </row>
    <row r="5" spans="4:7" ht="12.75">
      <c r="D5" s="6"/>
      <c r="E5" s="6"/>
      <c r="F5" s="6"/>
      <c r="G5" s="5"/>
    </row>
    <row r="6" spans="1:7" ht="15.75">
      <c r="A6" s="109" t="s">
        <v>0</v>
      </c>
      <c r="B6" s="109"/>
      <c r="C6" s="109"/>
      <c r="D6" s="109"/>
      <c r="E6" s="109"/>
      <c r="F6" s="109"/>
      <c r="G6" s="109"/>
    </row>
    <row r="7" spans="1:7" ht="19.5" customHeight="1" thickBot="1">
      <c r="A7" s="109" t="s">
        <v>52</v>
      </c>
      <c r="B7" s="109"/>
      <c r="C7" s="109"/>
      <c r="D7" s="109"/>
      <c r="E7" s="109"/>
      <c r="F7" s="109"/>
      <c r="G7" s="109"/>
    </row>
    <row r="8" spans="1:7" ht="16.5" thickBot="1">
      <c r="A8" s="90" t="s">
        <v>28</v>
      </c>
      <c r="B8" s="90" t="s">
        <v>29</v>
      </c>
      <c r="C8" s="110" t="s">
        <v>24</v>
      </c>
      <c r="D8" s="110"/>
      <c r="E8" s="110"/>
      <c r="F8" s="110"/>
      <c r="G8" s="110"/>
    </row>
    <row r="9" spans="1:7" ht="15.75">
      <c r="A9" s="91"/>
      <c r="B9" s="91"/>
      <c r="C9" s="93" t="s">
        <v>53</v>
      </c>
      <c r="D9" s="111">
        <v>2021</v>
      </c>
      <c r="E9" s="111"/>
      <c r="F9" s="104" t="s">
        <v>56</v>
      </c>
      <c r="G9" s="104" t="s">
        <v>57</v>
      </c>
    </row>
    <row r="10" spans="1:7" ht="12.75">
      <c r="A10" s="91"/>
      <c r="B10" s="91"/>
      <c r="C10" s="94"/>
      <c r="D10" s="98" t="s">
        <v>54</v>
      </c>
      <c r="E10" s="101" t="s">
        <v>55</v>
      </c>
      <c r="F10" s="105"/>
      <c r="G10" s="105"/>
    </row>
    <row r="11" spans="1:7" ht="12.75">
      <c r="A11" s="91"/>
      <c r="B11" s="91"/>
      <c r="C11" s="94"/>
      <c r="D11" s="99"/>
      <c r="E11" s="102"/>
      <c r="F11" s="105"/>
      <c r="G11" s="105"/>
    </row>
    <row r="12" spans="1:7" ht="89.25" customHeight="1" thickBot="1">
      <c r="A12" s="92"/>
      <c r="B12" s="92"/>
      <c r="C12" s="95"/>
      <c r="D12" s="100"/>
      <c r="E12" s="103"/>
      <c r="F12" s="106"/>
      <c r="G12" s="106"/>
    </row>
    <row r="13" spans="1:7" ht="16.5" thickBot="1">
      <c r="A13" s="13">
        <v>1</v>
      </c>
      <c r="B13" s="14">
        <v>2</v>
      </c>
      <c r="C13" s="15">
        <v>3</v>
      </c>
      <c r="D13" s="16">
        <v>4</v>
      </c>
      <c r="E13" s="17">
        <v>5</v>
      </c>
      <c r="F13" s="18">
        <v>6</v>
      </c>
      <c r="G13" s="18">
        <v>7</v>
      </c>
    </row>
    <row r="14" spans="1:7" ht="16.5" thickBot="1">
      <c r="A14" s="52" t="s">
        <v>1</v>
      </c>
      <c r="B14" s="18"/>
      <c r="C14" s="53">
        <f>C15+C32</f>
        <v>8728.550000000001</v>
      </c>
      <c r="D14" s="54">
        <f>D15+D32</f>
        <v>10713.800000000001</v>
      </c>
      <c r="E14" s="88">
        <f>E15+E32</f>
        <v>11024.58</v>
      </c>
      <c r="F14" s="55">
        <f>E14/C14%</f>
        <v>126.30482726226003</v>
      </c>
      <c r="G14" s="56">
        <f>E14/D14%</f>
        <v>102.90074483376578</v>
      </c>
    </row>
    <row r="15" spans="1:7" ht="31.5" customHeight="1" thickBot="1">
      <c r="A15" s="57" t="s">
        <v>2</v>
      </c>
      <c r="B15" s="58" t="s">
        <v>27</v>
      </c>
      <c r="C15" s="59">
        <f>C16+C27</f>
        <v>6491.600000000001</v>
      </c>
      <c r="D15" s="60">
        <f>D16+D27</f>
        <v>7110.200000000001</v>
      </c>
      <c r="E15" s="61">
        <f>E16+E27</f>
        <v>7421.68</v>
      </c>
      <c r="F15" s="62">
        <f>E15/C15%</f>
        <v>114.32743853595414</v>
      </c>
      <c r="G15" s="63">
        <f>E15/D15%</f>
        <v>104.38074878343788</v>
      </c>
    </row>
    <row r="16" spans="1:7" ht="21" customHeight="1" thickBot="1">
      <c r="A16" s="57" t="s">
        <v>3</v>
      </c>
      <c r="B16" s="19" t="s">
        <v>4</v>
      </c>
      <c r="C16" s="65">
        <f>C17+C19+C20+C22+C25</f>
        <v>5855.300000000001</v>
      </c>
      <c r="D16" s="66">
        <f>D17+D19+D20+D22+D25</f>
        <v>5895.400000000001</v>
      </c>
      <c r="E16" s="23">
        <f>E17+E19+E20+E22+E25</f>
        <v>6243.5</v>
      </c>
      <c r="F16" s="62">
        <f>E16/C16%</f>
        <v>106.62989086810238</v>
      </c>
      <c r="G16" s="63">
        <f>E16/D16%</f>
        <v>105.90460358923906</v>
      </c>
    </row>
    <row r="17" spans="1:7" ht="32.25" customHeight="1" thickBot="1">
      <c r="A17" s="57" t="s">
        <v>5</v>
      </c>
      <c r="B17" s="71" t="s">
        <v>30</v>
      </c>
      <c r="C17" s="65">
        <f>C18</f>
        <v>1039.7</v>
      </c>
      <c r="D17" s="66">
        <f>$D$18</f>
        <v>1053.9</v>
      </c>
      <c r="E17" s="87">
        <f>E18</f>
        <v>988.1</v>
      </c>
      <c r="F17" s="62">
        <f>E17/C17%</f>
        <v>95.03702991247475</v>
      </c>
      <c r="G17" s="63">
        <f aca="true" t="shared" si="0" ref="G17:G39">E17/D17%</f>
        <v>93.75652338931586</v>
      </c>
    </row>
    <row r="18" spans="1:7" ht="32.25" customHeight="1" thickBot="1">
      <c r="A18" s="20" t="s">
        <v>16</v>
      </c>
      <c r="B18" s="81" t="s">
        <v>42</v>
      </c>
      <c r="C18" s="21">
        <v>1039.7</v>
      </c>
      <c r="D18" s="22">
        <v>1053.9</v>
      </c>
      <c r="E18" s="23">
        <v>988.1</v>
      </c>
      <c r="F18" s="62">
        <f aca="true" t="shared" si="1" ref="F18:F39">E18/C18%</f>
        <v>95.03702991247475</v>
      </c>
      <c r="G18" s="63">
        <f t="shared" si="0"/>
        <v>93.75652338931586</v>
      </c>
    </row>
    <row r="19" spans="1:7" ht="63" customHeight="1" thickBot="1">
      <c r="A19" s="20" t="s">
        <v>18</v>
      </c>
      <c r="B19" s="24" t="s">
        <v>31</v>
      </c>
      <c r="C19" s="67">
        <v>1849.4</v>
      </c>
      <c r="D19" s="68">
        <v>1849.4</v>
      </c>
      <c r="E19" s="44">
        <v>2038.9</v>
      </c>
      <c r="F19" s="62">
        <f t="shared" si="1"/>
        <v>110.24656645398508</v>
      </c>
      <c r="G19" s="63">
        <f t="shared" si="0"/>
        <v>110.24656645398508</v>
      </c>
    </row>
    <row r="20" spans="1:7" ht="33" customHeight="1" thickBot="1">
      <c r="A20" s="57" t="s">
        <v>6</v>
      </c>
      <c r="B20" s="64" t="s">
        <v>7</v>
      </c>
      <c r="C20" s="69">
        <f>C21</f>
        <v>377.4</v>
      </c>
      <c r="D20" s="22">
        <f>$D$21</f>
        <v>403.3</v>
      </c>
      <c r="E20" s="23">
        <f>$E$21</f>
        <v>658.7</v>
      </c>
      <c r="F20" s="62">
        <f t="shared" si="1"/>
        <v>174.53630100688926</v>
      </c>
      <c r="G20" s="63">
        <f t="shared" si="0"/>
        <v>163.32754773121746</v>
      </c>
    </row>
    <row r="21" spans="1:7" ht="46.5" customHeight="1" thickBot="1">
      <c r="A21" s="25" t="s">
        <v>8</v>
      </c>
      <c r="B21" s="82" t="s">
        <v>38</v>
      </c>
      <c r="C21" s="26">
        <v>377.4</v>
      </c>
      <c r="D21" s="22">
        <v>403.3</v>
      </c>
      <c r="E21" s="23">
        <v>658.7</v>
      </c>
      <c r="F21" s="62">
        <f t="shared" si="1"/>
        <v>174.53630100688926</v>
      </c>
      <c r="G21" s="63">
        <f t="shared" si="0"/>
        <v>163.32754773121746</v>
      </c>
    </row>
    <row r="22" spans="1:7" ht="30.75" customHeight="1" thickBot="1">
      <c r="A22" s="70" t="s">
        <v>9</v>
      </c>
      <c r="B22" s="27" t="s">
        <v>39</v>
      </c>
      <c r="C22" s="69">
        <f>C23+C24</f>
        <v>2587.8</v>
      </c>
      <c r="D22" s="69">
        <f>D23+D24</f>
        <v>2587.8</v>
      </c>
      <c r="E22" s="69">
        <f>E23+E24</f>
        <v>2557.8</v>
      </c>
      <c r="F22" s="62">
        <f t="shared" si="1"/>
        <v>98.84071412010202</v>
      </c>
      <c r="G22" s="63">
        <f t="shared" si="0"/>
        <v>98.84071412010202</v>
      </c>
    </row>
    <row r="23" spans="1:7" ht="32.25" customHeight="1" thickBot="1">
      <c r="A23" s="28" t="s">
        <v>10</v>
      </c>
      <c r="B23" s="29" t="s">
        <v>43</v>
      </c>
      <c r="C23" s="30">
        <v>198.3</v>
      </c>
      <c r="D23" s="30">
        <v>198.3</v>
      </c>
      <c r="E23" s="30">
        <v>316.8</v>
      </c>
      <c r="F23" s="62">
        <f t="shared" si="1"/>
        <v>159.75794251134644</v>
      </c>
      <c r="G23" s="63">
        <f t="shared" si="0"/>
        <v>159.75794251134644</v>
      </c>
    </row>
    <row r="24" spans="1:7" ht="19.5" customHeight="1" thickBot="1">
      <c r="A24" s="31" t="s">
        <v>11</v>
      </c>
      <c r="B24" s="32" t="s">
        <v>12</v>
      </c>
      <c r="C24" s="33">
        <v>2389.5</v>
      </c>
      <c r="D24" s="30">
        <v>2389.5</v>
      </c>
      <c r="E24" s="34">
        <v>2241</v>
      </c>
      <c r="F24" s="62">
        <f t="shared" si="1"/>
        <v>93.78531073446328</v>
      </c>
      <c r="G24" s="63">
        <f t="shared" si="0"/>
        <v>93.78531073446328</v>
      </c>
    </row>
    <row r="25" spans="1:7" ht="17.25" customHeight="1" thickBot="1">
      <c r="A25" s="72" t="s">
        <v>25</v>
      </c>
      <c r="B25" s="35" t="s">
        <v>21</v>
      </c>
      <c r="C25" s="26">
        <f>C26</f>
        <v>1</v>
      </c>
      <c r="D25" s="73">
        <f>D26</f>
        <v>1</v>
      </c>
      <c r="E25" s="23">
        <v>0</v>
      </c>
      <c r="F25" s="62">
        <f t="shared" si="1"/>
        <v>0</v>
      </c>
      <c r="G25" s="63">
        <f t="shared" si="0"/>
        <v>0</v>
      </c>
    </row>
    <row r="26" spans="1:7" ht="15.75" customHeight="1" thickBot="1">
      <c r="A26" s="36" t="s">
        <v>20</v>
      </c>
      <c r="B26" s="37" t="s">
        <v>21</v>
      </c>
      <c r="C26" s="26">
        <v>1</v>
      </c>
      <c r="D26" s="22">
        <v>1</v>
      </c>
      <c r="E26" s="83">
        <v>0</v>
      </c>
      <c r="F26" s="62">
        <f t="shared" si="1"/>
        <v>0</v>
      </c>
      <c r="G26" s="63">
        <f t="shared" si="0"/>
        <v>0</v>
      </c>
    </row>
    <row r="27" spans="1:7" ht="18" customHeight="1" thickBot="1">
      <c r="A27" s="31"/>
      <c r="B27" s="38" t="s">
        <v>13</v>
      </c>
      <c r="C27" s="69">
        <f>C28+C31</f>
        <v>636.3</v>
      </c>
      <c r="D27" s="69">
        <f>D28+D31</f>
        <v>1214.8</v>
      </c>
      <c r="E27" s="69">
        <f>E28+E31</f>
        <v>1178.1799999999998</v>
      </c>
      <c r="F27" s="62">
        <f t="shared" si="1"/>
        <v>185.16108753732516</v>
      </c>
      <c r="G27" s="63">
        <f t="shared" si="0"/>
        <v>96.98551201843924</v>
      </c>
    </row>
    <row r="28" spans="1:7" ht="86.25" customHeight="1" thickBot="1">
      <c r="A28" s="36" t="s">
        <v>14</v>
      </c>
      <c r="B28" s="38" t="s">
        <v>44</v>
      </c>
      <c r="C28" s="69">
        <f>C30+C29</f>
        <v>636.3</v>
      </c>
      <c r="D28" s="69">
        <f>D30+D29</f>
        <v>1097.3</v>
      </c>
      <c r="E28" s="69">
        <f>E29+E30</f>
        <v>1060.6799999999998</v>
      </c>
      <c r="F28" s="62">
        <f t="shared" si="1"/>
        <v>166.6949552098067</v>
      </c>
      <c r="G28" s="63">
        <f t="shared" si="0"/>
        <v>96.66271757951334</v>
      </c>
    </row>
    <row r="29" spans="1:7" ht="167.25" customHeight="1">
      <c r="A29" s="36" t="s">
        <v>17</v>
      </c>
      <c r="B29" s="85" t="s">
        <v>45</v>
      </c>
      <c r="C29" s="26">
        <v>456</v>
      </c>
      <c r="D29" s="22">
        <v>917</v>
      </c>
      <c r="E29" s="23">
        <v>917.04</v>
      </c>
      <c r="F29" s="62">
        <f t="shared" si="1"/>
        <v>201.10526315789474</v>
      </c>
      <c r="G29" s="63">
        <f t="shared" si="0"/>
        <v>100.00436205016358</v>
      </c>
    </row>
    <row r="30" spans="1:7" ht="79.5" customHeight="1">
      <c r="A30" s="39" t="s">
        <v>15</v>
      </c>
      <c r="B30" s="86" t="s">
        <v>46</v>
      </c>
      <c r="C30" s="40">
        <v>180.3</v>
      </c>
      <c r="D30" s="40">
        <v>180.3</v>
      </c>
      <c r="E30" s="89">
        <v>143.64</v>
      </c>
      <c r="F30" s="43">
        <f t="shared" si="1"/>
        <v>79.66722129783692</v>
      </c>
      <c r="G30" s="43">
        <f t="shared" si="0"/>
        <v>79.66722129783692</v>
      </c>
    </row>
    <row r="31" spans="1:7" ht="50.25" customHeight="1">
      <c r="A31" s="41" t="s">
        <v>58</v>
      </c>
      <c r="B31" s="7" t="s">
        <v>59</v>
      </c>
      <c r="C31" s="42">
        <v>0</v>
      </c>
      <c r="D31" s="42">
        <v>117.5</v>
      </c>
      <c r="E31" s="42">
        <v>117.5</v>
      </c>
      <c r="F31" s="43" t="e">
        <f t="shared" si="1"/>
        <v>#DIV/0!</v>
      </c>
      <c r="G31" s="43">
        <f t="shared" si="0"/>
        <v>100</v>
      </c>
    </row>
    <row r="32" spans="1:7" ht="16.5" thickBot="1">
      <c r="A32" s="41" t="s">
        <v>33</v>
      </c>
      <c r="B32" s="45" t="s">
        <v>32</v>
      </c>
      <c r="C32" s="42">
        <f>C33+C36+C37+C38+C39</f>
        <v>2236.95</v>
      </c>
      <c r="D32" s="42">
        <f>D33+D34+D36+D37+D38+D39</f>
        <v>3603.6</v>
      </c>
      <c r="E32" s="42">
        <f>E33+E34+E36+E37+E38+E39</f>
        <v>3602.9</v>
      </c>
      <c r="F32" s="42">
        <f>F33+F37+F38</f>
        <v>269.98939554612934</v>
      </c>
      <c r="G32" s="42">
        <f>G33+G37+G38</f>
        <v>300</v>
      </c>
    </row>
    <row r="33" spans="1:11" ht="81.75" customHeight="1" thickBot="1">
      <c r="A33" s="46" t="s">
        <v>34</v>
      </c>
      <c r="B33" s="8" t="s">
        <v>47</v>
      </c>
      <c r="C33" s="42">
        <v>1899</v>
      </c>
      <c r="D33" s="42">
        <v>1899</v>
      </c>
      <c r="E33" s="42">
        <v>1899</v>
      </c>
      <c r="F33" s="62">
        <f t="shared" si="1"/>
        <v>100.00000000000001</v>
      </c>
      <c r="G33" s="63">
        <f t="shared" si="0"/>
        <v>100.00000000000001</v>
      </c>
      <c r="K33" s="4"/>
    </row>
    <row r="34" spans="1:7" ht="32.25" hidden="1" thickBot="1">
      <c r="A34" s="11" t="s">
        <v>49</v>
      </c>
      <c r="B34" s="12" t="s">
        <v>48</v>
      </c>
      <c r="C34" s="47">
        <v>0</v>
      </c>
      <c r="D34" s="47">
        <v>160</v>
      </c>
      <c r="E34" s="47">
        <v>160</v>
      </c>
      <c r="F34" s="62" t="e">
        <f>E34/C34%</f>
        <v>#DIV/0!</v>
      </c>
      <c r="G34" s="63">
        <f t="shared" si="0"/>
        <v>100</v>
      </c>
    </row>
    <row r="35" spans="1:7" ht="32.25" thickBot="1">
      <c r="A35" s="84" t="s">
        <v>49</v>
      </c>
      <c r="B35" s="12" t="s">
        <v>48</v>
      </c>
      <c r="C35" s="48">
        <v>0</v>
      </c>
      <c r="D35" s="47">
        <v>160</v>
      </c>
      <c r="E35" s="47">
        <v>160</v>
      </c>
      <c r="F35" s="62" t="e">
        <f>E35/C35%</f>
        <v>#DIV/0!</v>
      </c>
      <c r="G35" s="63">
        <f t="shared" si="0"/>
        <v>100</v>
      </c>
    </row>
    <row r="36" spans="1:7" ht="30" customHeight="1" thickBot="1">
      <c r="A36" s="7" t="s">
        <v>51</v>
      </c>
      <c r="B36" s="9" t="s">
        <v>50</v>
      </c>
      <c r="C36" s="48">
        <v>0</v>
      </c>
      <c r="D36" s="47">
        <v>1270</v>
      </c>
      <c r="E36" s="47">
        <v>1269.3</v>
      </c>
      <c r="F36" s="62" t="e">
        <f t="shared" si="1"/>
        <v>#DIV/0!</v>
      </c>
      <c r="G36" s="63">
        <f t="shared" si="0"/>
        <v>99.94488188976378</v>
      </c>
    </row>
    <row r="37" spans="1:7" ht="89.25" customHeight="1">
      <c r="A37" s="80" t="s">
        <v>35</v>
      </c>
      <c r="B37" s="49" t="s">
        <v>22</v>
      </c>
      <c r="C37" s="42">
        <v>241.6</v>
      </c>
      <c r="D37" s="42">
        <v>241.6</v>
      </c>
      <c r="E37" s="42">
        <v>241.6</v>
      </c>
      <c r="F37" s="62">
        <f t="shared" si="1"/>
        <v>100</v>
      </c>
      <c r="G37" s="63">
        <f t="shared" si="0"/>
        <v>100</v>
      </c>
    </row>
    <row r="38" spans="1:7" ht="59.25" customHeight="1">
      <c r="A38" s="79" t="s">
        <v>36</v>
      </c>
      <c r="B38" s="74" t="s">
        <v>37</v>
      </c>
      <c r="C38" s="75">
        <v>47.15</v>
      </c>
      <c r="D38" s="75">
        <v>33</v>
      </c>
      <c r="E38" s="76">
        <v>33</v>
      </c>
      <c r="F38" s="77">
        <f t="shared" si="1"/>
        <v>69.98939554612937</v>
      </c>
      <c r="G38" s="77">
        <f t="shared" si="0"/>
        <v>100</v>
      </c>
    </row>
    <row r="39" spans="1:7" ht="63.75" customHeight="1">
      <c r="A39" s="7" t="s">
        <v>60</v>
      </c>
      <c r="B39" s="10" t="s">
        <v>61</v>
      </c>
      <c r="C39" s="78">
        <v>49.2</v>
      </c>
      <c r="D39" s="42">
        <v>0</v>
      </c>
      <c r="E39" s="42">
        <v>0</v>
      </c>
      <c r="F39" s="43">
        <f t="shared" si="1"/>
        <v>0</v>
      </c>
      <c r="G39" s="43" t="e">
        <f t="shared" si="0"/>
        <v>#DIV/0!</v>
      </c>
    </row>
    <row r="40" spans="1:7" ht="84.75" customHeight="1">
      <c r="A40" s="112" t="s">
        <v>23</v>
      </c>
      <c r="B40" s="112"/>
      <c r="C40" s="50"/>
      <c r="D40" s="50"/>
      <c r="E40" s="50"/>
      <c r="F40" s="113" t="s">
        <v>26</v>
      </c>
      <c r="G40" s="113"/>
    </row>
    <row r="41" spans="1:7" ht="42" customHeight="1">
      <c r="A41" s="50"/>
      <c r="B41" s="51"/>
      <c r="C41" s="50"/>
      <c r="D41" s="50"/>
      <c r="E41" s="50"/>
      <c r="F41" s="50"/>
      <c r="G41" s="50"/>
    </row>
    <row r="42" spans="1:7" ht="42" customHeight="1">
      <c r="A42" s="50"/>
      <c r="B42" s="51"/>
      <c r="C42" s="50"/>
      <c r="D42" s="50"/>
      <c r="E42" s="50"/>
      <c r="F42" s="50"/>
      <c r="G42" s="50"/>
    </row>
    <row r="43" spans="1:7" ht="84.75" customHeight="1">
      <c r="A43" s="107"/>
      <c r="B43" s="107"/>
      <c r="C43" s="1"/>
      <c r="D43" s="1"/>
      <c r="E43" s="1"/>
      <c r="F43" s="108"/>
      <c r="G43" s="108"/>
    </row>
    <row r="44" spans="1:7" ht="94.5" customHeight="1">
      <c r="A44" s="2"/>
      <c r="C44" s="3"/>
      <c r="D44" s="3"/>
      <c r="E44" s="3"/>
      <c r="F44" s="3"/>
      <c r="G44" s="3"/>
    </row>
    <row r="45" spans="2:7" ht="54" customHeight="1">
      <c r="B45" s="2"/>
      <c r="C45" s="3"/>
      <c r="D45" s="3"/>
      <c r="E45" s="3"/>
      <c r="F45" s="3"/>
      <c r="G45" s="3"/>
    </row>
    <row r="46" ht="30.75" customHeight="1"/>
    <row r="49" ht="38.25" customHeight="1"/>
  </sheetData>
  <sheetProtection/>
  <mergeCells count="19">
    <mergeCell ref="A43:B43"/>
    <mergeCell ref="F43:G43"/>
    <mergeCell ref="A6:G6"/>
    <mergeCell ref="A7:G7"/>
    <mergeCell ref="C8:G8"/>
    <mergeCell ref="D9:E9"/>
    <mergeCell ref="A40:B40"/>
    <mergeCell ref="F40:G40"/>
    <mergeCell ref="G9:G12"/>
    <mergeCell ref="A8:A12"/>
    <mergeCell ref="B8:B12"/>
    <mergeCell ref="C9:C12"/>
    <mergeCell ref="D1:F1"/>
    <mergeCell ref="D2:F2"/>
    <mergeCell ref="D3:F3"/>
    <mergeCell ref="D4:F4"/>
    <mergeCell ref="D10:D12"/>
    <mergeCell ref="E10:E12"/>
    <mergeCell ref="F9:F12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3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3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Gama</cp:lastModifiedBy>
  <cp:lastPrinted>2022-05-19T12:51:34Z</cp:lastPrinted>
  <dcterms:created xsi:type="dcterms:W3CDTF">2017-03-30T08:36:00Z</dcterms:created>
  <dcterms:modified xsi:type="dcterms:W3CDTF">2022-05-19T12:51:38Z</dcterms:modified>
  <cp:category/>
  <cp:version/>
  <cp:contentType/>
  <cp:contentStatus/>
</cp:coreProperties>
</file>