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<sst xmlns="http://schemas.openxmlformats.org/spreadsheetml/2006/main" count="77" uniqueCount="77">
  <si>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  </t>
  </si>
  <si>
    <t>Приложение №1 к Решению Совета народных депутатов МО "Келермесское сельское поселение" от 25 октября 2021г №183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</si>
  <si>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</si>
  <si>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3 квартал 2021 года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</si>
  <si>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</si>
  <si>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</si>
  <si>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</si>
  <si>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2021г.</t>
  </si>
  <si>
    <t>Исполнение бюджетных назначений за 3 квартал 2021г.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</si>
  <si>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</si>
  <si>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</si>
  <si>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</si>
  <si>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</si>
  <si>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</si>
  <si>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</si>
  <si>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</si>
  <si>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</si>
  <si>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</si>
  <si>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</si>
  <si>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</si>
  <si>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</si>
  <si>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</si>
  <si>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</si>
  <si>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</si>
  <si>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</si>
  <si>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</si>
  <si>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</si>
  <si>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</si>
  <si>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</si>
  <si>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</si>
  <si>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</si>
  <si>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</si>
  <si>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</si>
  <si>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</si>
  <si>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</si>
  <si>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</si>
  <si>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</si>
  <si>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</si>
  <si>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</si>
  <si>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</si>
  <si>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</si>
  <si>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</si>
  <si>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</si>
  <si>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</si>
  <si>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</si>
  <si>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</si>
  <si>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</si>
  <si>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</si>
  <si>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</si>
  <si>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</si>
  <si>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117 00000 00 0000 000</t>
  </si>
  <si>
    <t>Прочие неналоговые доходы</t>
  </si>
  <si>
    <t>117 15030 10 0000 150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</si>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</sst>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General"/>
    <numFmt numFmtId="167" formatCode="@"/>
    <numFmt numFmtId="168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4" fontId="0" fillId="0" borderId="0" xfId="0" applyAlignment="1">
      <alignment wrapText="1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1" xfId="0" applyFont="1" applyBorder="1" applyAlignment="1">
      <alignment vertical="top" wrapText="1"/>
    </xf>
    <xf numFmtId="164" fontId="5" fillId="0" borderId="2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7" fillId="0" borderId="5" xfId="0" applyFont="1" applyBorder="1" applyAlignment="1">
      <alignment vertical="top" wrapText="1"/>
    </xf>
    <xf numFmtId="164" fontId="9" fillId="0" borderId="6" xfId="0" applyFont="1" applyBorder="1" applyAlignment="1">
      <alignment horizontal="justify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4" xfId="0" applyNumberFormat="1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top" wrapText="1"/>
    </xf>
    <xf numFmtId="165" fontId="7" fillId="0" borderId="3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3" fillId="0" borderId="5" xfId="0" applyFont="1" applyBorder="1" applyAlignment="1">
      <alignment vertical="top" wrapText="1"/>
    </xf>
    <xf numFmtId="164" fontId="3" fillId="0" borderId="6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justify" vertical="top" wrapText="1"/>
    </xf>
    <xf numFmtId="165" fontId="9" fillId="0" borderId="3" xfId="0" applyNumberFormat="1" applyFont="1" applyBorder="1" applyAlignment="1">
      <alignment horizontal="center" vertical="top" wrapText="1"/>
    </xf>
    <xf numFmtId="164" fontId="9" fillId="0" borderId="4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7" fontId="3" fillId="0" borderId="6" xfId="0" applyNumberFormat="1" applyFont="1" applyBorder="1" applyAlignment="1">
      <alignment horizontal="justify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  <xf numFmtId="164" fontId="3" fillId="0" borderId="9" xfId="0" applyFont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center" vertical="top" wrapText="1"/>
    </xf>
    <xf numFmtId="164" fontId="7" fillId="0" borderId="10" xfId="0" applyFont="1" applyBorder="1" applyAlignment="1">
      <alignment horizontal="justify" vertical="top" wrapText="1"/>
    </xf>
    <xf numFmtId="164" fontId="3" fillId="0" borderId="11" xfId="0" applyFont="1" applyBorder="1" applyAlignment="1">
      <alignment horizontal="justify" vertical="top" wrapText="1"/>
    </xf>
    <xf numFmtId="164" fontId="3" fillId="0" borderId="1" xfId="0" applyFont="1" applyBorder="1" applyAlignment="1">
      <alignment vertical="top" wrapText="1"/>
    </xf>
    <xf numFmtId="164" fontId="7" fillId="0" borderId="12" xfId="0" applyFont="1" applyBorder="1" applyAlignment="1">
      <alignment horizontal="justify" vertical="top" wrapText="1"/>
    </xf>
    <xf numFmtId="165" fontId="7" fillId="0" borderId="5" xfId="0" applyNumberFormat="1" applyFont="1" applyBorder="1" applyAlignment="1">
      <alignment horizontal="center" vertical="top" wrapText="1"/>
    </xf>
    <xf numFmtId="168" fontId="7" fillId="0" borderId="5" xfId="0" applyNumberFormat="1" applyFont="1" applyBorder="1" applyAlignment="1">
      <alignment horizontal="center" vertical="top" wrapText="1"/>
    </xf>
    <xf numFmtId="164" fontId="7" fillId="0" borderId="13" xfId="0" applyFont="1" applyBorder="1" applyAlignment="1">
      <alignment vertical="top" wrapText="1"/>
    </xf>
    <xf numFmtId="164" fontId="10" fillId="0" borderId="0" xfId="0" applyFont="1" applyBorder="1" applyAlignment="1">
      <alignment vertical="top" wrapText="1"/>
    </xf>
    <xf numFmtId="164" fontId="7" fillId="0" borderId="14" xfId="0" applyFont="1" applyBorder="1" applyAlignment="1">
      <alignment vertical="top" wrapText="1"/>
    </xf>
    <xf numFmtId="164" fontId="3" fillId="0" borderId="15" xfId="0" applyFont="1" applyBorder="1" applyAlignment="1">
      <alignment vertical="top" wrapText="1"/>
    </xf>
    <xf numFmtId="165" fontId="3" fillId="0" borderId="9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justify" vertical="top" wrapText="1"/>
    </xf>
    <xf numFmtId="164" fontId="12" fillId="0" borderId="4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2" fillId="0" borderId="9" xfId="0" applyFont="1" applyBorder="1" applyAlignment="1">
      <alignment horizontal="justify" vertical="top" wrapText="1"/>
    </xf>
    <xf numFmtId="164" fontId="7" fillId="0" borderId="16" xfId="0" applyFont="1" applyBorder="1" applyAlignment="1">
      <alignment vertical="top" wrapText="1"/>
    </xf>
    <xf numFmtId="164" fontId="7" fillId="0" borderId="13" xfId="0" applyFont="1" applyBorder="1" applyAlignment="1">
      <alignment horizontal="center" vertical="top" wrapText="1"/>
    </xf>
    <xf numFmtId="165" fontId="7" fillId="0" borderId="17" xfId="0" applyNumberFormat="1" applyFont="1" applyBorder="1" applyAlignment="1">
      <alignment horizontal="center" vertical="top" wrapText="1"/>
    </xf>
    <xf numFmtId="165" fontId="7" fillId="0" borderId="18" xfId="0" applyNumberFormat="1" applyFont="1" applyBorder="1" applyAlignment="1">
      <alignment horizontal="center" vertical="top" wrapText="1"/>
    </xf>
    <xf numFmtId="164" fontId="7" fillId="0" borderId="19" xfId="0" applyFont="1" applyBorder="1" applyAlignment="1">
      <alignment vertical="top" wrapText="1"/>
    </xf>
    <xf numFmtId="164" fontId="7" fillId="0" borderId="20" xfId="0" applyFont="1" applyBorder="1" applyAlignment="1">
      <alignment horizontal="center" vertical="top" wrapText="1"/>
    </xf>
    <xf numFmtId="165" fontId="7" fillId="0" borderId="21" xfId="0" applyNumberFormat="1" applyFont="1" applyBorder="1" applyAlignment="1">
      <alignment horizontal="center" vertical="top" wrapText="1"/>
    </xf>
    <xf numFmtId="164" fontId="13" fillId="0" borderId="22" xfId="0" applyFont="1" applyBorder="1" applyAlignment="1">
      <alignment vertical="top"/>
    </xf>
    <xf numFmtId="164" fontId="7" fillId="2" borderId="18" xfId="0" applyFont="1" applyFill="1" applyBorder="1" applyAlignment="1">
      <alignment vertical="top" wrapText="1"/>
    </xf>
    <xf numFmtId="165" fontId="7" fillId="0" borderId="23" xfId="0" applyNumberFormat="1" applyFont="1" applyBorder="1" applyAlignment="1">
      <alignment horizontal="center" vertical="top" wrapText="1"/>
    </xf>
    <xf numFmtId="164" fontId="12" fillId="0" borderId="22" xfId="0" applyFont="1" applyBorder="1" applyAlignment="1">
      <alignment vertical="top"/>
    </xf>
    <xf numFmtId="164" fontId="12" fillId="0" borderId="24" xfId="0" applyFont="1" applyBorder="1" applyAlignment="1">
      <alignment vertical="top" wrapText="1"/>
    </xf>
    <xf numFmtId="165" fontId="3" fillId="0" borderId="25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7" fillId="0" borderId="9" xfId="0" applyFont="1" applyBorder="1" applyAlignment="1">
      <alignment horizontal="center" vertical="top" wrapText="1"/>
    </xf>
    <xf numFmtId="164" fontId="3" fillId="0" borderId="15" xfId="0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top" wrapText="1"/>
    </xf>
    <xf numFmtId="165" fontId="3" fillId="0" borderId="26" xfId="0" applyNumberFormat="1" applyFont="1" applyBorder="1" applyAlignment="1">
      <alignment horizontal="center" vertical="top" wrapText="1"/>
    </xf>
    <xf numFmtId="164" fontId="3" fillId="0" borderId="22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4" fontId="7" fillId="0" borderId="18" xfId="0" applyFont="1" applyBorder="1" applyAlignment="1">
      <alignment vertical="top" wrapText="1"/>
    </xf>
    <xf numFmtId="164" fontId="7" fillId="0" borderId="18" xfId="0" applyFont="1" applyBorder="1" applyAlignment="1">
      <alignment horizontal="center" vertical="top" wrapText="1"/>
    </xf>
    <xf numFmtId="165" fontId="7" fillId="0" borderId="27" xfId="0" applyNumberFormat="1" applyFont="1" applyBorder="1" applyAlignment="1">
      <alignment horizontal="center" vertical="top" wrapText="1"/>
    </xf>
    <xf numFmtId="164" fontId="3" fillId="0" borderId="14" xfId="0" applyFont="1" applyBorder="1" applyAlignment="1">
      <alignment vertical="top" wrapText="1"/>
    </xf>
    <xf numFmtId="164" fontId="3" fillId="0" borderId="14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justify" vertical="top" wrapText="1"/>
    </xf>
    <xf numFmtId="165" fontId="3" fillId="0" borderId="13" xfId="0" applyNumberFormat="1" applyFont="1" applyBorder="1" applyAlignment="1">
      <alignment horizontal="center" vertical="top" wrapText="1"/>
    </xf>
    <xf numFmtId="165" fontId="7" fillId="0" borderId="28" xfId="0" applyNumberFormat="1" applyFont="1" applyBorder="1" applyAlignment="1">
      <alignment horizontal="center" vertical="top" wrapText="1"/>
    </xf>
    <xf numFmtId="164" fontId="5" fillId="0" borderId="5" xfId="0" applyFont="1" applyBorder="1" applyAlignment="1">
      <alignment vertical="top" wrapText="1"/>
    </xf>
    <xf numFmtId="164" fontId="7" fillId="0" borderId="6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6" zoomScaleNormal="136" workbookViewId="0" topLeftCell="A1">
      <selection activeCell="E9" sqref="E9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 t="s">
        <v>1</v>
      </c>
      <c r="E1" s="2"/>
      <c r="F1" s="2"/>
    </row>
    <row r="2" spans="1:6" ht="12.75" customHeight="1">
      <c r="A2" s="3"/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4"/>
      <c r="E6" s="4"/>
      <c r="F6" s="4"/>
    </row>
    <row r="7" spans="2:6" ht="12.75" customHeight="1">
      <c r="B7" s="1"/>
      <c r="C7" s="1"/>
      <c r="D7" s="4"/>
      <c r="E7" s="4"/>
      <c r="F7" s="4"/>
    </row>
    <row r="8" spans="2:6" ht="12.75" customHeight="1">
      <c r="B8" s="1"/>
      <c r="C8" s="1"/>
      <c r="D8" s="4"/>
      <c r="E8" s="4"/>
      <c r="F8" s="4"/>
    </row>
    <row r="9" spans="1:6" ht="15.75">
      <c r="A9" s="3"/>
      <c r="B9" s="5" t="s">
        <v>2</v>
      </c>
      <c r="C9" s="5"/>
      <c r="D9" s="5"/>
      <c r="E9" s="5"/>
      <c r="F9" s="5"/>
    </row>
    <row r="10" spans="1:6" ht="15.75">
      <c r="A10" s="3"/>
      <c r="B10" s="5" t="s">
        <v>3</v>
      </c>
      <c r="C10" s="5"/>
      <c r="D10" s="5"/>
      <c r="E10" s="5"/>
      <c r="F10" s="5"/>
    </row>
    <row r="11" spans="1:6" ht="15.75">
      <c r="A11" s="3"/>
      <c r="B11" s="3"/>
      <c r="C11" s="3"/>
      <c r="D11" s="3"/>
      <c r="E11" s="3"/>
      <c r="F11" s="6" t="s">
        <v>4</v>
      </c>
    </row>
    <row r="12" spans="1:7" ht="52.5" customHeight="1">
      <c r="A12" s="7" t="s">
        <v>5</v>
      </c>
      <c r="B12" s="8" t="s">
        <v>6</v>
      </c>
      <c r="C12" s="9" t="s">
        <v>7</v>
      </c>
      <c r="D12" s="10" t="s">
        <v>8</v>
      </c>
      <c r="E12" s="11" t="s">
        <v>9</v>
      </c>
      <c r="F12" s="11" t="s">
        <v>10</v>
      </c>
      <c r="G12" s="12"/>
    </row>
    <row r="13" spans="1:7" ht="33" customHeight="1">
      <c r="A13" s="13" t="s">
        <v>11</v>
      </c>
      <c r="B13" s="14" t="s">
        <v>12</v>
      </c>
      <c r="C13" s="15">
        <f>C14+C29</f>
        <v>7110.203</v>
      </c>
      <c r="D13" s="15">
        <f>D14+D29</f>
        <v>4371.583</v>
      </c>
      <c r="E13" s="16">
        <f aca="true" t="shared" si="0" ref="E13:E16">D13-C13</f>
        <v>-2738.620000000001</v>
      </c>
      <c r="F13" s="16">
        <f aca="true" t="shared" si="1" ref="F13:F28">D13/C13*100</f>
        <v>61.483237539068845</v>
      </c>
      <c r="G13" s="17"/>
    </row>
    <row r="14" spans="1:7" ht="19.5" customHeight="1">
      <c r="A14" s="13" t="s">
        <v>13</v>
      </c>
      <c r="B14" s="14" t="s">
        <v>14</v>
      </c>
      <c r="C14" s="15">
        <f>C15+C17+C22+C24+C27</f>
        <v>5895.400000000001</v>
      </c>
      <c r="D14" s="18">
        <f>D15+D17+D22+D24+D27</f>
        <v>3454.75</v>
      </c>
      <c r="E14" s="11">
        <f t="shared" si="0"/>
        <v>-2440.6500000000005</v>
      </c>
      <c r="F14" s="16">
        <f t="shared" si="1"/>
        <v>58.600773484411576</v>
      </c>
      <c r="G14" s="17"/>
    </row>
    <row r="15" spans="1:7" ht="18.75" customHeight="1">
      <c r="A15" s="13" t="s">
        <v>15</v>
      </c>
      <c r="B15" s="14" t="s">
        <v>16</v>
      </c>
      <c r="C15" s="19">
        <f>C16</f>
        <v>1053.9</v>
      </c>
      <c r="D15" s="20">
        <f>$D$16</f>
        <v>588.39</v>
      </c>
      <c r="E15" s="21">
        <f t="shared" si="0"/>
        <v>-465.5100000000001</v>
      </c>
      <c r="F15" s="16">
        <f t="shared" si="1"/>
        <v>55.82977512097922</v>
      </c>
      <c r="G15" s="22"/>
    </row>
    <row r="16" spans="1:7" ht="19.5" customHeight="1">
      <c r="A16" s="23" t="s">
        <v>17</v>
      </c>
      <c r="B16" s="24" t="s">
        <v>18</v>
      </c>
      <c r="C16" s="25">
        <v>1053.9</v>
      </c>
      <c r="D16" s="20">
        <v>588.39</v>
      </c>
      <c r="E16" s="26">
        <f t="shared" si="0"/>
        <v>-465.5100000000001</v>
      </c>
      <c r="F16" s="16">
        <f t="shared" si="1"/>
        <v>55.82977512097922</v>
      </c>
      <c r="G16" s="12"/>
    </row>
    <row r="17" spans="1:7" ht="45.75" customHeight="1">
      <c r="A17" s="23" t="s">
        <v>19</v>
      </c>
      <c r="B17" s="27" t="s">
        <v>20</v>
      </c>
      <c r="C17" s="19">
        <f>C18+C19+C20+C21</f>
        <v>1849.4</v>
      </c>
      <c r="D17" s="28">
        <f>D18+D19+D20+D21</f>
        <v>1483.37</v>
      </c>
      <c r="E17" s="29">
        <f>E18+E19+E20+E21</f>
        <v>-366.03</v>
      </c>
      <c r="F17" s="16">
        <f t="shared" si="1"/>
        <v>80.20817562452687</v>
      </c>
      <c r="G17" s="12"/>
    </row>
    <row r="18" spans="1:7" ht="30" customHeight="1">
      <c r="A18" s="23" t="s">
        <v>21</v>
      </c>
      <c r="B18" s="24" t="s">
        <v>22</v>
      </c>
      <c r="C18" s="25">
        <v>868.4</v>
      </c>
      <c r="D18" s="20">
        <v>672.81</v>
      </c>
      <c r="E18" s="30">
        <f aca="true" t="shared" si="2" ref="E18:E21">D18-C18</f>
        <v>-195.59000000000003</v>
      </c>
      <c r="F18" s="16">
        <f t="shared" si="1"/>
        <v>77.47696913864579</v>
      </c>
      <c r="G18" s="12"/>
    </row>
    <row r="19" spans="1:7" ht="24" customHeight="1">
      <c r="A19" s="23" t="s">
        <v>23</v>
      </c>
      <c r="B19" s="24" t="s">
        <v>24</v>
      </c>
      <c r="C19" s="25">
        <v>5.5</v>
      </c>
      <c r="D19" s="20">
        <v>4.81</v>
      </c>
      <c r="E19" s="30">
        <f t="shared" si="2"/>
        <v>-0.6900000000000004</v>
      </c>
      <c r="F19" s="16">
        <f t="shared" si="1"/>
        <v>87.45454545454545</v>
      </c>
      <c r="G19" s="12"/>
    </row>
    <row r="20" spans="1:7" ht="32.25" customHeight="1">
      <c r="A20" s="23" t="s">
        <v>25</v>
      </c>
      <c r="B20" s="24" t="s">
        <v>26</v>
      </c>
      <c r="C20" s="25">
        <v>1120.6</v>
      </c>
      <c r="D20" s="20">
        <v>924.52</v>
      </c>
      <c r="E20" s="30">
        <f t="shared" si="2"/>
        <v>-196.07999999999993</v>
      </c>
      <c r="F20" s="16">
        <f t="shared" si="1"/>
        <v>82.5022309477066</v>
      </c>
      <c r="G20" s="12"/>
    </row>
    <row r="21" spans="1:7" ht="35.25" customHeight="1">
      <c r="A21" s="23" t="s">
        <v>27</v>
      </c>
      <c r="B21" s="24" t="s">
        <v>28</v>
      </c>
      <c r="C21" s="25">
        <v>-145.1</v>
      </c>
      <c r="D21" s="20">
        <v>-118.77</v>
      </c>
      <c r="E21" s="30">
        <f t="shared" si="2"/>
        <v>26.33</v>
      </c>
      <c r="F21" s="16">
        <f t="shared" si="1"/>
        <v>81.8538938662991</v>
      </c>
      <c r="G21" s="12"/>
    </row>
    <row r="22" spans="1:7" ht="18.75" customHeight="1">
      <c r="A22" s="13" t="s">
        <v>29</v>
      </c>
      <c r="B22" s="14" t="s">
        <v>30</v>
      </c>
      <c r="C22" s="19">
        <f>C23</f>
        <v>403.3</v>
      </c>
      <c r="D22" s="20">
        <f>$D$23</f>
        <v>658.74</v>
      </c>
      <c r="E22" s="29">
        <f>E23</f>
        <v>255.44</v>
      </c>
      <c r="F22" s="16">
        <f t="shared" si="1"/>
        <v>163.33746590627325</v>
      </c>
      <c r="G22" s="17"/>
    </row>
    <row r="23" spans="1:7" ht="19.5" customHeight="1">
      <c r="A23" s="23" t="s">
        <v>31</v>
      </c>
      <c r="B23" s="31" t="s">
        <v>32</v>
      </c>
      <c r="C23" s="25">
        <v>403.3</v>
      </c>
      <c r="D23" s="20">
        <v>658.74</v>
      </c>
      <c r="E23" s="30">
        <f>D23-C23</f>
        <v>255.44</v>
      </c>
      <c r="F23" s="16">
        <f t="shared" si="1"/>
        <v>163.33746590627325</v>
      </c>
      <c r="G23" s="12"/>
    </row>
    <row r="24" spans="1:7" ht="16.5" customHeight="1">
      <c r="A24" s="13" t="s">
        <v>33</v>
      </c>
      <c r="B24" s="14" t="s">
        <v>34</v>
      </c>
      <c r="C24" s="19">
        <f>C25+C26</f>
        <v>2587.8</v>
      </c>
      <c r="D24" s="28">
        <f>D25+D26</f>
        <v>724.25</v>
      </c>
      <c r="E24" s="29">
        <f>E25+E26</f>
        <v>-1863.55</v>
      </c>
      <c r="F24" s="16">
        <f t="shared" si="1"/>
        <v>27.98709328387047</v>
      </c>
      <c r="G24" s="17"/>
    </row>
    <row r="25" spans="1:7" ht="16.5" customHeight="1">
      <c r="A25" s="23" t="s">
        <v>35</v>
      </c>
      <c r="B25" s="32" t="s">
        <v>36</v>
      </c>
      <c r="C25" s="25">
        <v>198.3</v>
      </c>
      <c r="D25" s="20">
        <v>6.27</v>
      </c>
      <c r="E25" s="30">
        <f aca="true" t="shared" si="3" ref="E25:E26">D25-C25</f>
        <v>-192.03</v>
      </c>
      <c r="F25" s="16">
        <f t="shared" si="1"/>
        <v>3.161875945537065</v>
      </c>
      <c r="G25" s="17"/>
    </row>
    <row r="26" spans="1:7" ht="16.5" customHeight="1">
      <c r="A26" s="23" t="s">
        <v>37</v>
      </c>
      <c r="B26" s="24" t="s">
        <v>38</v>
      </c>
      <c r="C26" s="33">
        <v>2389.5</v>
      </c>
      <c r="D26" s="34">
        <v>717.98</v>
      </c>
      <c r="E26" s="35">
        <f t="shared" si="3"/>
        <v>-1671.52</v>
      </c>
      <c r="F26" s="36">
        <f t="shared" si="1"/>
        <v>30.04729022808119</v>
      </c>
      <c r="G26" s="12"/>
    </row>
    <row r="27" spans="1:7" ht="16.5" customHeight="1">
      <c r="A27" s="13" t="s">
        <v>39</v>
      </c>
      <c r="B27" s="37" t="s">
        <v>40</v>
      </c>
      <c r="C27" s="16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63.75" customHeight="1">
      <c r="A28" s="23" t="s">
        <v>41</v>
      </c>
      <c r="B28" s="38" t="s">
        <v>42</v>
      </c>
      <c r="C28" s="26">
        <v>1</v>
      </c>
      <c r="D28" s="26">
        <v>0</v>
      </c>
      <c r="E28" s="30">
        <f>D28-C28</f>
        <v>-1</v>
      </c>
      <c r="F28" s="16">
        <f t="shared" si="1"/>
        <v>0</v>
      </c>
      <c r="G28" s="17"/>
    </row>
    <row r="29" spans="1:7" ht="30" customHeight="1">
      <c r="A29" s="39"/>
      <c r="B29" s="40" t="s">
        <v>43</v>
      </c>
      <c r="C29" s="41">
        <f>C30+C33</f>
        <v>1214.8029999999999</v>
      </c>
      <c r="D29" s="41">
        <f>D30+D33</f>
        <v>916.833</v>
      </c>
      <c r="E29" s="42">
        <f>E30</f>
        <v>-297.97</v>
      </c>
      <c r="F29" s="42">
        <f>F30</f>
        <v>72.84516540599654</v>
      </c>
      <c r="G29" s="12"/>
    </row>
    <row r="30" spans="1:7" ht="49.5" customHeight="1">
      <c r="A30" s="43" t="s">
        <v>44</v>
      </c>
      <c r="B30" s="43" t="s">
        <v>45</v>
      </c>
      <c r="C30" s="15">
        <f>C31+C32</f>
        <v>1097.3</v>
      </c>
      <c r="D30" s="18">
        <f>D31+D32</f>
        <v>799.3299999999999</v>
      </c>
      <c r="E30" s="11">
        <f aca="true" t="shared" si="4" ref="E30:E32">D30-C30</f>
        <v>-297.97</v>
      </c>
      <c r="F30" s="16">
        <f>D30/C30*100</f>
        <v>72.84516540599654</v>
      </c>
      <c r="G30" s="44"/>
    </row>
    <row r="31" spans="1:7" ht="53.25" customHeight="1">
      <c r="A31" s="45" t="s">
        <v>46</v>
      </c>
      <c r="B31" s="46" t="s">
        <v>47</v>
      </c>
      <c r="C31" s="33">
        <v>917</v>
      </c>
      <c r="D31" s="34">
        <v>685.91</v>
      </c>
      <c r="E31" s="35">
        <f t="shared" si="4"/>
        <v>-231.09000000000003</v>
      </c>
      <c r="F31" s="47">
        <f>D31/C31</f>
        <v>0.7479934569247546</v>
      </c>
      <c r="G31" s="44"/>
    </row>
    <row r="32" spans="1:8" ht="38.25">
      <c r="A32" s="48" t="s">
        <v>48</v>
      </c>
      <c r="B32" s="49" t="s">
        <v>49</v>
      </c>
      <c r="C32" s="26">
        <v>180.3</v>
      </c>
      <c r="D32" s="26">
        <v>113.42</v>
      </c>
      <c r="E32" s="30">
        <f t="shared" si="4"/>
        <v>-66.88000000000001</v>
      </c>
      <c r="F32" s="26">
        <f aca="true" t="shared" si="5" ref="F32:F34">D32/C32*100</f>
        <v>62.90626733222406</v>
      </c>
      <c r="G32" s="12"/>
      <c r="H32" s="50"/>
    </row>
    <row r="33" spans="1:8" ht="18.75">
      <c r="A33" s="48" t="s">
        <v>50</v>
      </c>
      <c r="B33" s="48" t="s">
        <v>51</v>
      </c>
      <c r="C33" s="16">
        <f>$C$34</f>
        <v>117.503</v>
      </c>
      <c r="D33" s="16">
        <f>$D$34</f>
        <v>117.503</v>
      </c>
      <c r="E33" s="11">
        <f>$E$34</f>
        <v>0</v>
      </c>
      <c r="F33" s="16">
        <f t="shared" si="5"/>
        <v>100</v>
      </c>
      <c r="G33" s="12"/>
      <c r="H33" s="50"/>
    </row>
    <row r="34" spans="1:8" ht="26.25">
      <c r="A34" s="49" t="s">
        <v>52</v>
      </c>
      <c r="B34" s="51" t="s">
        <v>53</v>
      </c>
      <c r="C34" s="26">
        <v>117.503</v>
      </c>
      <c r="D34" s="26">
        <v>117.503</v>
      </c>
      <c r="E34" s="30">
        <f>D34-C34</f>
        <v>0</v>
      </c>
      <c r="F34" s="26">
        <f t="shared" si="5"/>
        <v>100</v>
      </c>
      <c r="G34" s="12"/>
      <c r="H34" s="50"/>
    </row>
    <row r="35" spans="1:7" ht="32.25" customHeight="1">
      <c r="A35" s="52" t="s">
        <v>54</v>
      </c>
      <c r="B35" s="53" t="s">
        <v>55</v>
      </c>
      <c r="C35" s="54">
        <f>$C$37</f>
        <v>3603.6</v>
      </c>
      <c r="D35" s="55">
        <v>2341.8399999999997</v>
      </c>
      <c r="E35" s="55">
        <f>E37+E43</f>
        <v>-1194.8000000000002</v>
      </c>
      <c r="F35" s="55">
        <f>F37+F43</f>
        <v>140.60156562705723</v>
      </c>
      <c r="G35" s="17"/>
    </row>
    <row r="36" spans="1:7" ht="23.25" customHeight="1">
      <c r="A36" s="52"/>
      <c r="B36" s="53"/>
      <c r="C36" s="54"/>
      <c r="D36" s="55"/>
      <c r="E36" s="55"/>
      <c r="F36" s="55"/>
      <c r="G36" s="17"/>
    </row>
    <row r="37" spans="1:7" ht="53.25" customHeight="1">
      <c r="A37" s="56" t="s">
        <v>56</v>
      </c>
      <c r="B37" s="57" t="s">
        <v>57</v>
      </c>
      <c r="C37" s="58">
        <f>C38+C40+C43</f>
        <v>3603.6</v>
      </c>
      <c r="D37" s="58">
        <f>D38+D40+D43</f>
        <v>2341.8399999999997</v>
      </c>
      <c r="E37" s="11">
        <f aca="true" t="shared" si="6" ref="E37:E40">D37-C37</f>
        <v>-1261.7600000000002</v>
      </c>
      <c r="F37" s="16">
        <f aca="true" t="shared" si="7" ref="F37:F45">D37/C37*100</f>
        <v>64.98612498612498</v>
      </c>
      <c r="G37" s="17"/>
    </row>
    <row r="38" spans="1:7" ht="41.25" customHeight="1">
      <c r="A38" s="59" t="s">
        <v>58</v>
      </c>
      <c r="B38" s="60" t="s">
        <v>59</v>
      </c>
      <c r="C38" s="61">
        <f>$C$39</f>
        <v>1270</v>
      </c>
      <c r="D38" s="16">
        <f>$D$39</f>
        <v>550</v>
      </c>
      <c r="E38" s="11">
        <f t="shared" si="6"/>
        <v>-720</v>
      </c>
      <c r="F38" s="16">
        <f t="shared" si="7"/>
        <v>43.30708661417323</v>
      </c>
      <c r="G38" s="17"/>
    </row>
    <row r="39" spans="1:7" ht="27" customHeight="1">
      <c r="A39" s="62" t="s">
        <v>60</v>
      </c>
      <c r="B39" s="63" t="s">
        <v>61</v>
      </c>
      <c r="C39" s="64">
        <v>1270</v>
      </c>
      <c r="D39" s="47">
        <v>550</v>
      </c>
      <c r="E39" s="36">
        <f t="shared" si="6"/>
        <v>-720</v>
      </c>
      <c r="F39" s="36">
        <f t="shared" si="7"/>
        <v>43.30708661417323</v>
      </c>
      <c r="G39" s="17"/>
    </row>
    <row r="40" spans="1:7" ht="27" customHeight="1">
      <c r="A40" s="65" t="s">
        <v>62</v>
      </c>
      <c r="B40" s="66" t="s">
        <v>63</v>
      </c>
      <c r="C40" s="16">
        <f>C41+C42</f>
        <v>2059</v>
      </c>
      <c r="D40" s="16">
        <f>D41+D42</f>
        <v>1584.2</v>
      </c>
      <c r="E40" s="67">
        <f t="shared" si="6"/>
        <v>-474.79999999999995</v>
      </c>
      <c r="F40" s="36">
        <f t="shared" si="7"/>
        <v>76.94026226323459</v>
      </c>
      <c r="G40" s="17"/>
    </row>
    <row r="41" spans="1:7" ht="45" customHeight="1">
      <c r="A41" s="46" t="s">
        <v>64</v>
      </c>
      <c r="B41" s="68" t="s">
        <v>65</v>
      </c>
      <c r="C41" s="69">
        <v>1899</v>
      </c>
      <c r="D41" s="70">
        <v>1424.2</v>
      </c>
      <c r="E41" s="30">
        <f aca="true" t="shared" si="8" ref="E41:E42">C41-D41</f>
        <v>474.79999999999995</v>
      </c>
      <c r="F41" s="16">
        <f t="shared" si="7"/>
        <v>74.99736703528173</v>
      </c>
      <c r="G41" s="17"/>
    </row>
    <row r="42" spans="1:7" ht="45" customHeight="1">
      <c r="A42" s="71" t="s">
        <v>66</v>
      </c>
      <c r="B42" s="72" t="s">
        <v>67</v>
      </c>
      <c r="C42" s="73">
        <v>160</v>
      </c>
      <c r="D42" s="26">
        <v>160</v>
      </c>
      <c r="E42" s="30">
        <f t="shared" si="8"/>
        <v>0</v>
      </c>
      <c r="F42" s="16">
        <f t="shared" si="7"/>
        <v>100</v>
      </c>
      <c r="G42" s="17"/>
    </row>
    <row r="43" spans="1:7" ht="41.25" customHeight="1">
      <c r="A43" s="74" t="s">
        <v>68</v>
      </c>
      <c r="B43" s="75" t="s">
        <v>69</v>
      </c>
      <c r="C43" s="41">
        <f>C44+C45</f>
        <v>274.6</v>
      </c>
      <c r="D43" s="76">
        <f>D44+D45</f>
        <v>207.64</v>
      </c>
      <c r="E43" s="11">
        <f>E44+E45</f>
        <v>66.96000000000001</v>
      </c>
      <c r="F43" s="16">
        <f t="shared" si="7"/>
        <v>75.61544064093225</v>
      </c>
      <c r="G43" s="17"/>
    </row>
    <row r="44" spans="1:7" ht="57.75" customHeight="1">
      <c r="A44" s="77" t="s">
        <v>70</v>
      </c>
      <c r="B44" s="78" t="s">
        <v>71</v>
      </c>
      <c r="C44" s="79">
        <v>241.6</v>
      </c>
      <c r="D44" s="20">
        <v>181.2</v>
      </c>
      <c r="E44" s="26">
        <f aca="true" t="shared" si="9" ref="E44:E45">C44-D44</f>
        <v>60.400000000000006</v>
      </c>
      <c r="F44" s="16">
        <f t="shared" si="7"/>
        <v>75</v>
      </c>
      <c r="G44" s="80"/>
    </row>
    <row r="45" spans="1:7" ht="18" customHeight="1">
      <c r="A45" s="39" t="s">
        <v>72</v>
      </c>
      <c r="B45" s="81" t="s">
        <v>73</v>
      </c>
      <c r="C45" s="82">
        <v>33</v>
      </c>
      <c r="D45" s="20">
        <v>26.44</v>
      </c>
      <c r="E45" s="26">
        <f t="shared" si="9"/>
        <v>6.559999999999999</v>
      </c>
      <c r="F45" s="36">
        <f t="shared" si="7"/>
        <v>80.12121212121212</v>
      </c>
      <c r="G45" s="80"/>
    </row>
    <row r="46" spans="1:7" ht="50.25" customHeight="1">
      <c r="A46" s="39"/>
      <c r="B46" s="81"/>
      <c r="C46" s="82"/>
      <c r="D46" s="20"/>
      <c r="E46" s="26"/>
      <c r="F46" s="83"/>
      <c r="G46" s="80"/>
    </row>
    <row r="47" spans="1:7" ht="19.5">
      <c r="A47" s="84"/>
      <c r="B47" s="85" t="s">
        <v>74</v>
      </c>
      <c r="C47" s="18">
        <f>C35+C13</f>
        <v>10713.803</v>
      </c>
      <c r="D47" s="16">
        <f>D13+D35</f>
        <v>6713.422999999999</v>
      </c>
      <c r="E47" s="11">
        <f>D47-C47</f>
        <v>-4000.380000000001</v>
      </c>
      <c r="F47" s="83">
        <f>D47/C47*100</f>
        <v>62.6614377733098</v>
      </c>
      <c r="G47" s="17"/>
    </row>
    <row r="48" spans="1:6" ht="15.75">
      <c r="A48" s="86"/>
      <c r="B48" s="3"/>
      <c r="C48" s="3"/>
      <c r="D48" s="3"/>
      <c r="E48" s="3"/>
      <c r="F48" s="3"/>
    </row>
    <row r="49" spans="1:6" ht="15.75">
      <c r="A49" s="86"/>
      <c r="B49" s="3"/>
      <c r="C49" s="3"/>
      <c r="D49" s="3"/>
      <c r="E49" s="3"/>
      <c r="F49" s="3"/>
    </row>
    <row r="50" spans="1:6" ht="15.75">
      <c r="A50" s="87" t="s">
        <v>75</v>
      </c>
      <c r="B50" s="87"/>
      <c r="C50" s="87"/>
      <c r="D50" s="88"/>
      <c r="E50" s="89" t="s">
        <v>76</v>
      </c>
      <c r="F50" s="88"/>
    </row>
    <row r="51" spans="1:6" ht="15.75">
      <c r="A51" s="86"/>
      <c r="B51" s="3"/>
      <c r="C51" s="3"/>
      <c r="D51" s="3"/>
      <c r="E51" s="3"/>
      <c r="F51" s="3"/>
    </row>
  </sheetData>
  <sheetProtection selectLockedCells="1" selectUnlockedCells="1"/>
  <mergeCells count="14">
    <mergeCell ref="B1:C8"/>
    <mergeCell ref="D1:F5"/>
    <mergeCell ref="A35:A36"/>
    <mergeCell ref="B35:B36"/>
    <mergeCell ref="C35:C36"/>
    <mergeCell ref="D35:D36"/>
    <mergeCell ref="E35:E36"/>
    <mergeCell ref="F35:F36"/>
    <mergeCell ref="A45:A46"/>
    <mergeCell ref="B45:B46"/>
    <mergeCell ref="C45:C46"/>
    <mergeCell ref="D45:D46"/>
    <mergeCell ref="E45:E46"/>
    <mergeCell ref="A50:C50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2021-10-28T08:41:15Z</dcterms:modified>
  <cp:category/>
  <cp:version/>
  <cp:contentType/>
  <cp:contentStatus/>
</cp:coreProperties>
</file>