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<sst xmlns="http://schemas.openxmlformats.org/spreadsheetml/2006/main" count="71" uniqueCount="71">
  <si>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Наименование доходов</t>
  </si>
  <si>
    <t xml:space="preserve">100 00000 00 000 000 </t>
  </si>
  <si>
    <t>НАЛОГОВЫЕ И НЕНАЛОГОВЫЕ  ДОХОДЫ</t>
  </si>
  <si>
    <t>101 00000 00 0000 000</t>
  </si>
  <si>
    <t>Налоги на прибыль, доходы</t>
  </si>
  <si>
    <t>Налог на доходы физических лиц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</si>
  <si>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</si>
  <si>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</si>
  <si>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</si>
  <si>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</si>
  <si>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</si>
  <si>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</si>
  <si>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111 00000 00 0000 000 </t>
  </si>
  <si>
    <t>2 00 00000 00 0000 000</t>
  </si>
  <si>
    <t>Безвозмездные поступления</t>
  </si>
  <si>
    <t>Субвенции бюджетам субъектов Российской Федерации и муниципальным образованиям</t>
  </si>
  <si>
    <t>ВСЕГО ДОХОДОВ</t>
  </si>
  <si>
    <t>Налоговые доходы</t>
  </si>
  <si>
    <t>Налог на имущество физических лиц</t>
  </si>
  <si>
    <t xml:space="preserve">106 01030 10 0000 110 </t>
  </si>
  <si>
    <t>106 06003 10 0000 110</t>
  </si>
  <si>
    <t>Земельный налог</t>
  </si>
  <si>
    <t>Неналоговые доходы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</si>
  <si>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</si>
  <si>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</si>
  <si>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Субвенции бюджетам поселений на выполнение передаваемых полномочий субъектов Российской федерации.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</si>
  <si>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</si>
  <si>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</si>
  <si>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103 00000 00 0000 000</t>
  </si>
  <si>
    <t>Государственная пошлина</t>
  </si>
  <si>
    <t>108 00000 00 0000 000</t>
  </si>
  <si>
    <t>Государственная пошлина за совершение натариальных действий должностными лицами органов местного самоуправления</t>
  </si>
  <si>
    <t>108 04020 01 1000 110</t>
  </si>
  <si>
    <t>Дотации бюджетам поселений на выравнивание бюджетной обеспеченности</t>
  </si>
  <si>
    <t>Субсидии бюджетам поселений на осуществление первичного воинского учета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</si>
  <si>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</si>
  <si>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</si>
  <si>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</si>
  <si>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</si>
  <si>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</si>
  <si>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Доходы от использования имущества, находящегося в государственной и  муниципальной собственности.</t>
  </si>
  <si>
    <t xml:space="preserve">Исполнение доходной части бюджета муниципального образования </t>
  </si>
  <si>
    <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</si>
  <si>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000 00000 00 000 000</t>
  </si>
  <si>
    <t>отклонения(+,-)</t>
  </si>
  <si>
    <t>% исполнения</t>
  </si>
  <si>
    <t xml:space="preserve">   </t>
  </si>
  <si>
    <t>2 02 00000 00 0000 151</t>
  </si>
  <si>
    <t>Дотации бюджетам субъектов РФ и муниципальных образований</t>
  </si>
  <si>
    <t>111 05025 10 0000120</t>
  </si>
  <si>
    <t>101 02010 01 0000 110</t>
  </si>
  <si>
    <t>Налоги на товары (работы,услуги), реализуемые на территории Российской Федерации</t>
  </si>
  <si>
    <t>2 02 15001 10 0000 151</t>
  </si>
  <si>
    <t>2 02 30000 00 0000 151</t>
  </si>
  <si>
    <t>2 02 35118 10 0000 151</t>
  </si>
  <si>
    <t>2 02 30024 10 0000 151</t>
  </si>
  <si>
    <t>Доходы, полученные в виде арендной платы, а также средства от продажи права на заключение договоров аренды земли, находящейся в собственности сельских поселений</t>
  </si>
  <si>
    <t>Бюджетные назначения на 2019г.</t>
  </si>
  <si>
    <t>103 02231 01 0000 110</t>
  </si>
  <si>
    <t>103 02241 01 0000 110</t>
  </si>
  <si>
    <t>103 02251 01 0000 110</t>
  </si>
  <si>
    <t>1 14 02053 10 0000 410</t>
  </si>
  <si>
    <t>Доходы  от реализации иного имущества, находящегося в собственности сельских поселений</t>
  </si>
  <si>
    <t>1 13 02995 10 00000 130</t>
  </si>
  <si>
    <t>Прочие доходы от компнесации затрат бюджетов сельских поселений</t>
  </si>
  <si>
    <t>1 14 02053 10 00000 410</t>
  </si>
  <si>
    <t>Доходы от реализации иного имущества, находящегося в собственности сельских поселений, в части реализации основных средств по указанному имуществу</t>
  </si>
  <si>
    <t>Исполнение бюджета за март 2019г.</t>
  </si>
  <si>
    <t>1 17 010501 10 00000 180</t>
  </si>
  <si>
    <t>Невыясненные поступления, зачисляемые в бюджеты сельских поселений</t>
  </si>
  <si>
    <t xml:space="preserve"> «Келермесское сельское поселение» за  март 2019 год. (нарастающим итогом с начала года)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</si>
</sst>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9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3" fillId="0" borderId="16" xfId="0" applyFont="1" applyBorder="1" applyAlignment="1">
      <alignment horizontal="justify" vertical="top" wrapText="1"/>
    </xf>
    <xf numFmtId="0" fontId="10" fillId="0" borderId="16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49" fontId="10" fillId="0" borderId="16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10" fillId="0" borderId="12" xfId="0" applyFont="1" applyBorder="1" applyAlignment="1">
      <alignment vertical="top" wrapText="1"/>
    </xf>
    <xf numFmtId="0" fontId="11" fillId="0" borderId="15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2" fillId="0" borderId="17" xfId="0" applyFont="1" applyBorder="1" applyAlignment="1">
      <alignment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4" xfId="0" applyFont="1" applyBorder="1" applyAlignment="1">
      <alignment vertical="top" wrapText="1"/>
    </xf>
    <xf numFmtId="2" fontId="4" fillId="0" borderId="20" xfId="0" applyNumberFormat="1" applyFont="1" applyBorder="1" applyAlignment="1">
      <alignment horizontal="center" vertical="top" wrapText="1"/>
    </xf>
    <xf numFmtId="2" fontId="10" fillId="0" borderId="20" xfId="0" applyNumberFormat="1" applyFont="1" applyBorder="1" applyAlignment="1">
      <alignment horizontal="center" vertical="top" wrapText="1"/>
    </xf>
    <xf numFmtId="2" fontId="4" fillId="0" borderId="21" xfId="0" applyNumberFormat="1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12" fillId="0" borderId="10" xfId="0" applyFont="1" applyBorder="1" applyAlignment="1">
      <alignment horizontal="justify" vertical="top" wrapText="1"/>
    </xf>
    <xf numFmtId="168" fontId="4" fillId="0" borderId="11" xfId="0" applyNumberFormat="1" applyFont="1" applyBorder="1" applyAlignment="1">
      <alignment horizontal="center" vertical="top" wrapText="1"/>
    </xf>
    <xf numFmtId="168" fontId="4" fillId="0" borderId="26" xfId="0" applyNumberFormat="1" applyFont="1" applyBorder="1" applyAlignment="1">
      <alignment horizontal="center" vertical="top" wrapText="1"/>
    </xf>
    <xf numFmtId="2" fontId="10" fillId="0" borderId="18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2" fontId="13" fillId="0" borderId="11" xfId="0" applyNumberFormat="1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top" wrapText="1"/>
    </xf>
    <xf numFmtId="168" fontId="4" fillId="0" borderId="20" xfId="0" applyNumberFormat="1" applyFont="1" applyBorder="1" applyAlignment="1">
      <alignment horizontal="center" vertical="top" wrapText="1"/>
    </xf>
    <xf numFmtId="2" fontId="13" fillId="0" borderId="20" xfId="0" applyNumberFormat="1" applyFont="1" applyBorder="1" applyAlignment="1">
      <alignment horizontal="center" vertical="top" wrapText="1"/>
    </xf>
    <xf numFmtId="2" fontId="13" fillId="0" borderId="18" xfId="0" applyNumberFormat="1" applyFont="1" applyBorder="1" applyAlignment="1">
      <alignment horizontal="center" vertical="top" wrapText="1"/>
    </xf>
    <xf numFmtId="2" fontId="4" fillId="0" borderId="27" xfId="0" applyNumberFormat="1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168" fontId="4" fillId="0" borderId="21" xfId="0" applyNumberFormat="1" applyFont="1" applyBorder="1" applyAlignment="1">
      <alignment horizontal="center" vertical="top" wrapText="1"/>
    </xf>
    <xf numFmtId="2" fontId="4" fillId="0" borderId="28" xfId="0" applyNumberFormat="1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2" fontId="4" fillId="0" borderId="29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10" fillId="0" borderId="26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26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="136" zoomScaleNormal="136" zoomScalePageLayoutView="0" workbookViewId="0" topLeftCell="A37">
      <selection activeCell="D45" sqref="D45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6" width="14.25390625" style="0" customWidth="1"/>
    <col min="7" max="7" width="19.875" style="0" customWidth="1"/>
    <col min="8" max="8" width="16.75390625" style="0" customWidth="1"/>
  </cols>
  <sheetData>
    <row r="1" spans="2:6" ht="12.75" customHeight="1">
      <c r="B1" s="81" t="s">
        <v>46</v>
      </c>
      <c r="C1" s="81"/>
      <c r="D1" s="78"/>
      <c r="E1" s="78"/>
      <c r="F1" s="78"/>
    </row>
    <row r="2" spans="2:6" ht="12.75" customHeight="1">
      <c r="B2" s="81"/>
      <c r="C2" s="81"/>
      <c r="D2" s="78"/>
      <c r="E2" s="78"/>
      <c r="F2" s="78"/>
    </row>
    <row r="3" spans="2:6" ht="12.75" customHeight="1">
      <c r="B3" s="81"/>
      <c r="C3" s="81"/>
      <c r="D3" s="78"/>
      <c r="E3" s="78"/>
      <c r="F3" s="78"/>
    </row>
    <row r="4" spans="2:6" ht="12.75" customHeight="1">
      <c r="B4" s="81"/>
      <c r="C4" s="81"/>
      <c r="D4" s="78"/>
      <c r="E4" s="78"/>
      <c r="F4" s="78"/>
    </row>
    <row r="5" spans="2:6" ht="12.75" customHeight="1">
      <c r="B5" s="81"/>
      <c r="C5" s="81"/>
      <c r="D5" s="78"/>
      <c r="E5" s="78"/>
      <c r="F5" s="78"/>
    </row>
    <row r="6" spans="2:6" ht="12.75" customHeight="1">
      <c r="B6" s="81"/>
      <c r="C6" s="81"/>
      <c r="D6" s="9"/>
      <c r="E6" s="9"/>
      <c r="F6" s="9"/>
    </row>
    <row r="7" spans="2:6" ht="12.75" customHeight="1">
      <c r="B7" s="81"/>
      <c r="C7" s="81"/>
      <c r="D7" s="9"/>
      <c r="E7" s="9"/>
      <c r="F7" s="9"/>
    </row>
    <row r="8" spans="2:6" ht="12.75" customHeight="1">
      <c r="B8" s="81"/>
      <c r="C8" s="81"/>
      <c r="D8" s="9"/>
      <c r="E8" s="9"/>
      <c r="F8" s="9"/>
    </row>
    <row r="9" spans="1:6" ht="15.75">
      <c r="A9" s="10"/>
      <c r="B9" s="11" t="s">
        <v>41</v>
      </c>
      <c r="C9" s="11"/>
      <c r="D9" s="11"/>
      <c r="E9" s="11"/>
      <c r="F9" s="11"/>
    </row>
    <row r="10" spans="1:6" ht="15.75">
      <c r="A10" s="10"/>
      <c r="B10" s="11" t="s">
        <v>70</v>
      </c>
      <c r="C10" s="11"/>
      <c r="D10" s="11"/>
      <c r="E10" s="11"/>
      <c r="F10" s="11"/>
    </row>
    <row r="11" spans="1:6" ht="15.75" thickBot="1">
      <c r="A11" s="10"/>
      <c r="B11" s="10"/>
      <c r="C11" s="10"/>
      <c r="D11" s="10"/>
      <c r="E11" s="10"/>
      <c r="F11" s="10"/>
    </row>
    <row r="12" spans="1:7" ht="49.5" customHeight="1" thickBot="1">
      <c r="A12" s="2" t="s">
        <v>42</v>
      </c>
      <c r="B12" s="47" t="s">
        <v>0</v>
      </c>
      <c r="C12" s="36" t="s">
        <v>57</v>
      </c>
      <c r="D12" s="40" t="s">
        <v>67</v>
      </c>
      <c r="E12" s="43" t="s">
        <v>44</v>
      </c>
      <c r="F12" s="43" t="s">
        <v>45</v>
      </c>
      <c r="G12" s="3"/>
    </row>
    <row r="13" spans="1:7" ht="33" customHeight="1" thickBot="1">
      <c r="A13" s="14" t="s">
        <v>43</v>
      </c>
      <c r="B13" s="21" t="s">
        <v>2</v>
      </c>
      <c r="C13" s="63">
        <f>C14+C29</f>
        <v>5911.46</v>
      </c>
      <c r="D13" s="63">
        <f>D14+D29</f>
        <v>1277.57</v>
      </c>
      <c r="E13" s="53">
        <f>D13-C13</f>
        <v>-4633.89</v>
      </c>
      <c r="F13" s="53">
        <f>D13/C13*100</f>
        <v>21.611750735013008</v>
      </c>
      <c r="G13" s="4"/>
    </row>
    <row r="14" spans="1:7" ht="19.5" customHeight="1" thickBot="1">
      <c r="A14" s="14" t="s">
        <v>1</v>
      </c>
      <c r="B14" s="21" t="s">
        <v>17</v>
      </c>
      <c r="C14" s="63">
        <f>C15+C17+C22+C24+C27</f>
        <v>5328.46</v>
      </c>
      <c r="D14" s="40">
        <f>D15+D17+D22+D24+D27</f>
        <v>1032.77</v>
      </c>
      <c r="E14" s="43">
        <f>D14-C14</f>
        <v>-4295.6900000000005</v>
      </c>
      <c r="F14" s="53">
        <f aca="true" t="shared" si="0" ref="F14:F38">D14/C14*100</f>
        <v>19.382147937678056</v>
      </c>
      <c r="G14" s="4"/>
    </row>
    <row r="15" spans="1:7" ht="18.75" customHeight="1" thickBot="1">
      <c r="A15" s="14" t="s">
        <v>3</v>
      </c>
      <c r="B15" s="21" t="s">
        <v>4</v>
      </c>
      <c r="C15" s="66">
        <f>C16</f>
        <v>713.5</v>
      </c>
      <c r="D15" s="48">
        <f>$D$16</f>
        <v>151.63</v>
      </c>
      <c r="E15" s="69">
        <f>D15-C15</f>
        <v>-561.87</v>
      </c>
      <c r="F15" s="53">
        <f t="shared" si="0"/>
        <v>21.25157673440785</v>
      </c>
      <c r="G15" s="5"/>
    </row>
    <row r="16" spans="1:7" ht="19.5" customHeight="1" thickBot="1">
      <c r="A16" s="15" t="s">
        <v>50</v>
      </c>
      <c r="B16" s="22" t="s">
        <v>5</v>
      </c>
      <c r="C16" s="67">
        <v>713.5</v>
      </c>
      <c r="D16" s="48">
        <v>151.63</v>
      </c>
      <c r="E16" s="54">
        <f>D16-C16</f>
        <v>-561.87</v>
      </c>
      <c r="F16" s="53">
        <f t="shared" si="0"/>
        <v>21.25157673440785</v>
      </c>
      <c r="G16" s="3"/>
    </row>
    <row r="17" spans="1:7" ht="45.75" customHeight="1" thickBot="1">
      <c r="A17" s="15" t="s">
        <v>28</v>
      </c>
      <c r="B17" s="23" t="s">
        <v>51</v>
      </c>
      <c r="C17" s="37">
        <f>C18+C19+C20+C21</f>
        <v>1606.66</v>
      </c>
      <c r="D17" s="41">
        <f>D18+D19+D20+D21</f>
        <v>433.81000000000006</v>
      </c>
      <c r="E17" s="45">
        <f>E18+E19+E20+E21</f>
        <v>-1172.85</v>
      </c>
      <c r="F17" s="53">
        <f t="shared" si="0"/>
        <v>27.00073444288151</v>
      </c>
      <c r="G17" s="3"/>
    </row>
    <row r="18" spans="1:7" ht="19.5" customHeight="1" thickBot="1">
      <c r="A18" s="15" t="s">
        <v>58</v>
      </c>
      <c r="B18" s="22" t="s">
        <v>35</v>
      </c>
      <c r="C18" s="35">
        <v>582.62</v>
      </c>
      <c r="D18" s="48">
        <v>190.57</v>
      </c>
      <c r="E18" s="44">
        <f>D18-C18</f>
        <v>-392.05</v>
      </c>
      <c r="F18" s="53">
        <f t="shared" si="0"/>
        <v>32.709141464419346</v>
      </c>
      <c r="G18" s="3"/>
    </row>
    <row r="19" spans="1:7" ht="35.25" customHeight="1" thickBot="1">
      <c r="A19" s="15" t="s">
        <v>59</v>
      </c>
      <c r="B19" s="22" t="s">
        <v>36</v>
      </c>
      <c r="C19" s="35">
        <v>4.08</v>
      </c>
      <c r="D19" s="48">
        <v>1.33</v>
      </c>
      <c r="E19" s="44">
        <f>D19-C19</f>
        <v>-2.75</v>
      </c>
      <c r="F19" s="53">
        <f t="shared" si="0"/>
        <v>32.59803921568628</v>
      </c>
      <c r="G19" s="3"/>
    </row>
    <row r="20" spans="1:7" ht="32.25" customHeight="1" thickBot="1">
      <c r="A20" s="15" t="s">
        <v>60</v>
      </c>
      <c r="B20" s="22" t="s">
        <v>37</v>
      </c>
      <c r="C20" s="35">
        <v>1128.3</v>
      </c>
      <c r="D20" s="48">
        <v>279.41</v>
      </c>
      <c r="E20" s="44">
        <f>D20-C20</f>
        <v>-848.8899999999999</v>
      </c>
      <c r="F20" s="53">
        <f t="shared" si="0"/>
        <v>24.763803952849422</v>
      </c>
      <c r="G20" s="3"/>
    </row>
    <row r="21" spans="1:7" ht="35.25" customHeight="1" thickBot="1">
      <c r="A21" s="15" t="s">
        <v>38</v>
      </c>
      <c r="B21" s="22" t="s">
        <v>39</v>
      </c>
      <c r="C21" s="35">
        <v>-108.34</v>
      </c>
      <c r="D21" s="48">
        <v>-37.5</v>
      </c>
      <c r="E21" s="44">
        <f>D21-C21</f>
        <v>70.84</v>
      </c>
      <c r="F21" s="53">
        <f t="shared" si="0"/>
        <v>34.6132545689496</v>
      </c>
      <c r="G21" s="3"/>
    </row>
    <row r="22" spans="1:7" ht="18.75" customHeight="1" thickBot="1">
      <c r="A22" s="14" t="s">
        <v>6</v>
      </c>
      <c r="B22" s="21" t="s">
        <v>7</v>
      </c>
      <c r="C22" s="37">
        <f>C23</f>
        <v>530.8</v>
      </c>
      <c r="D22" s="70">
        <f>D23</f>
        <v>186.36</v>
      </c>
      <c r="E22" s="45">
        <f>E23</f>
        <v>-344.43999999999994</v>
      </c>
      <c r="F22" s="53">
        <f t="shared" si="0"/>
        <v>35.10926902788245</v>
      </c>
      <c r="G22" s="4"/>
    </row>
    <row r="23" spans="1:7" ht="19.5" customHeight="1" thickBot="1">
      <c r="A23" s="15" t="s">
        <v>8</v>
      </c>
      <c r="B23" s="24" t="s">
        <v>9</v>
      </c>
      <c r="C23" s="35">
        <v>530.8</v>
      </c>
      <c r="D23" s="62">
        <v>186.36</v>
      </c>
      <c r="E23" s="44">
        <f>D23-C23</f>
        <v>-344.43999999999994</v>
      </c>
      <c r="F23" s="53">
        <f t="shared" si="0"/>
        <v>35.10926902788245</v>
      </c>
      <c r="G23" s="3"/>
    </row>
    <row r="24" spans="1:7" ht="16.5" customHeight="1" thickBot="1">
      <c r="A24" s="14" t="s">
        <v>10</v>
      </c>
      <c r="B24" s="21" t="s">
        <v>11</v>
      </c>
      <c r="C24" s="37">
        <f>C25+C26</f>
        <v>2476.5</v>
      </c>
      <c r="D24" s="41">
        <f>D25+D26</f>
        <v>260.96999999999997</v>
      </c>
      <c r="E24" s="45">
        <f>E25+E26</f>
        <v>-2215.53</v>
      </c>
      <c r="F24" s="53">
        <f t="shared" si="0"/>
        <v>10.537855844942458</v>
      </c>
      <c r="G24" s="4"/>
    </row>
    <row r="25" spans="1:7" ht="16.5" customHeight="1" thickBot="1">
      <c r="A25" s="15" t="s">
        <v>19</v>
      </c>
      <c r="B25" s="25" t="s">
        <v>18</v>
      </c>
      <c r="C25" s="35">
        <v>155.2</v>
      </c>
      <c r="D25" s="48">
        <v>14.03</v>
      </c>
      <c r="E25" s="44">
        <f>D25-C25</f>
        <v>-141.17</v>
      </c>
      <c r="F25" s="53">
        <f t="shared" si="0"/>
        <v>9.039948453608247</v>
      </c>
      <c r="G25" s="4"/>
    </row>
    <row r="26" spans="1:7" ht="16.5" customHeight="1" thickBot="1">
      <c r="A26" s="15" t="s">
        <v>20</v>
      </c>
      <c r="B26" s="22" t="s">
        <v>21</v>
      </c>
      <c r="C26" s="35">
        <v>2321.3</v>
      </c>
      <c r="D26" s="48">
        <v>246.94</v>
      </c>
      <c r="E26" s="44">
        <f>D26-C26</f>
        <v>-2074.36</v>
      </c>
      <c r="F26" s="53">
        <f t="shared" si="0"/>
        <v>10.638004566406755</v>
      </c>
      <c r="G26" s="3"/>
    </row>
    <row r="27" spans="1:7" ht="16.5" customHeight="1" thickBot="1">
      <c r="A27" s="14" t="s">
        <v>30</v>
      </c>
      <c r="B27" s="26" t="s">
        <v>29</v>
      </c>
      <c r="C27" s="36">
        <f>C28</f>
        <v>1</v>
      </c>
      <c r="D27" s="40">
        <f>D28</f>
        <v>0</v>
      </c>
      <c r="E27" s="43">
        <f>E28</f>
        <v>-1</v>
      </c>
      <c r="F27" s="53">
        <f t="shared" si="0"/>
        <v>0</v>
      </c>
      <c r="G27" s="3"/>
    </row>
    <row r="28" spans="1:7" ht="63.75" customHeight="1" thickBot="1">
      <c r="A28" s="15" t="s">
        <v>32</v>
      </c>
      <c r="B28" s="27" t="s">
        <v>31</v>
      </c>
      <c r="C28" s="35">
        <v>1</v>
      </c>
      <c r="D28" s="48">
        <v>0</v>
      </c>
      <c r="E28" s="44">
        <f aca="true" t="shared" si="1" ref="E28:E37">D28-C28</f>
        <v>-1</v>
      </c>
      <c r="F28" s="53">
        <f t="shared" si="0"/>
        <v>0</v>
      </c>
      <c r="G28" s="4"/>
    </row>
    <row r="29" spans="1:7" ht="30" customHeight="1" thickBot="1">
      <c r="A29" s="16"/>
      <c r="B29" s="28" t="s">
        <v>22</v>
      </c>
      <c r="C29" s="60">
        <f>C30+C33</f>
        <v>583</v>
      </c>
      <c r="D29" s="65">
        <f>D30+D33++D37+D34+D36</f>
        <v>244.79999999999998</v>
      </c>
      <c r="E29" s="53">
        <f t="shared" si="1"/>
        <v>-338.20000000000005</v>
      </c>
      <c r="F29" s="53">
        <f t="shared" si="0"/>
        <v>41.98970840480274</v>
      </c>
      <c r="G29" s="3"/>
    </row>
    <row r="30" spans="1:7" ht="49.5" customHeight="1" thickBot="1">
      <c r="A30" s="17" t="s">
        <v>12</v>
      </c>
      <c r="B30" s="29" t="s">
        <v>40</v>
      </c>
      <c r="C30" s="60">
        <f>C31+C32</f>
        <v>573</v>
      </c>
      <c r="D30" s="40">
        <f>D31+D32</f>
        <v>155.45</v>
      </c>
      <c r="E30" s="43">
        <f t="shared" si="1"/>
        <v>-417.55</v>
      </c>
      <c r="F30" s="53">
        <f t="shared" si="0"/>
        <v>27.129144851657937</v>
      </c>
      <c r="G30" s="6"/>
    </row>
    <row r="31" spans="1:7" ht="53.25" customHeight="1" thickBot="1">
      <c r="A31" s="58" t="s">
        <v>49</v>
      </c>
      <c r="B31" s="52" t="s">
        <v>56</v>
      </c>
      <c r="C31" s="60">
        <v>456</v>
      </c>
      <c r="D31" s="40">
        <v>116.12</v>
      </c>
      <c r="E31" s="43">
        <f t="shared" si="1"/>
        <v>-339.88</v>
      </c>
      <c r="F31" s="53">
        <f>D31/C31</f>
        <v>0.25464912280701757</v>
      </c>
      <c r="G31" s="6"/>
    </row>
    <row r="32" spans="1:8" ht="39" thickBot="1">
      <c r="A32" s="59" t="s">
        <v>23</v>
      </c>
      <c r="B32" s="30" t="s">
        <v>24</v>
      </c>
      <c r="C32" s="60">
        <v>117</v>
      </c>
      <c r="D32" s="40">
        <v>39.33</v>
      </c>
      <c r="E32" s="43">
        <f t="shared" si="1"/>
        <v>-77.67</v>
      </c>
      <c r="F32" s="53">
        <f t="shared" si="0"/>
        <v>33.61538461538461</v>
      </c>
      <c r="G32" s="3"/>
      <c r="H32" s="8"/>
    </row>
    <row r="33" spans="1:7" ht="64.5" customHeight="1">
      <c r="A33" s="18" t="s">
        <v>26</v>
      </c>
      <c r="B33" s="49" t="s">
        <v>27</v>
      </c>
      <c r="C33" s="61">
        <v>10</v>
      </c>
      <c r="D33" s="65">
        <v>5</v>
      </c>
      <c r="E33" s="43">
        <f t="shared" si="1"/>
        <v>-5</v>
      </c>
      <c r="F33" s="53">
        <f t="shared" si="0"/>
        <v>50</v>
      </c>
      <c r="G33" s="3"/>
    </row>
    <row r="34" spans="1:7" ht="60.75" customHeight="1">
      <c r="A34" s="72" t="s">
        <v>63</v>
      </c>
      <c r="B34" s="72" t="s">
        <v>64</v>
      </c>
      <c r="C34" s="68">
        <v>0</v>
      </c>
      <c r="D34" s="71">
        <v>8.7</v>
      </c>
      <c r="E34" s="46">
        <f t="shared" si="1"/>
        <v>8.7</v>
      </c>
      <c r="F34" s="55" t="e">
        <f t="shared" si="0"/>
        <v>#DIV/0!</v>
      </c>
      <c r="G34" s="3"/>
    </row>
    <row r="35" spans="1:7" ht="28.5" customHeight="1" hidden="1" thickBot="1">
      <c r="A35" s="72" t="s">
        <v>61</v>
      </c>
      <c r="B35" s="72" t="s">
        <v>62</v>
      </c>
      <c r="C35" s="68">
        <v>0</v>
      </c>
      <c r="D35" s="71">
        <v>72.1</v>
      </c>
      <c r="E35" s="46">
        <f t="shared" si="1"/>
        <v>72.1</v>
      </c>
      <c r="F35" s="55">
        <f>C35/D35*100</f>
        <v>0</v>
      </c>
      <c r="G35" s="4"/>
    </row>
    <row r="36" spans="1:7" ht="57" customHeight="1">
      <c r="A36" s="73" t="s">
        <v>65</v>
      </c>
      <c r="B36" s="73" t="s">
        <v>66</v>
      </c>
      <c r="C36" s="74">
        <v>0</v>
      </c>
      <c r="D36" s="71">
        <v>72.1</v>
      </c>
      <c r="E36" s="46">
        <f t="shared" si="1"/>
        <v>72.1</v>
      </c>
      <c r="F36" s="55" t="e">
        <f t="shared" si="0"/>
        <v>#DIV/0!</v>
      </c>
      <c r="G36" s="4"/>
    </row>
    <row r="37" spans="1:7" ht="57" customHeight="1">
      <c r="A37" s="72" t="s">
        <v>68</v>
      </c>
      <c r="B37" s="72" t="s">
        <v>69</v>
      </c>
      <c r="C37" s="68">
        <v>0</v>
      </c>
      <c r="D37" s="53">
        <v>3.55</v>
      </c>
      <c r="E37" s="43">
        <f t="shared" si="1"/>
        <v>3.55</v>
      </c>
      <c r="F37" s="53" t="e">
        <f t="shared" si="0"/>
        <v>#DIV/0!</v>
      </c>
      <c r="G37" s="4"/>
    </row>
    <row r="38" spans="1:7" ht="44.25" customHeight="1">
      <c r="A38" s="86" t="s">
        <v>13</v>
      </c>
      <c r="B38" s="83" t="s">
        <v>14</v>
      </c>
      <c r="C38" s="82">
        <f>C40+C42</f>
        <v>2115.94</v>
      </c>
      <c r="D38" s="75">
        <f>D40+D42</f>
        <v>526.54</v>
      </c>
      <c r="E38" s="76">
        <f>C38-D38</f>
        <v>1589.4</v>
      </c>
      <c r="F38" s="77">
        <f t="shared" si="0"/>
        <v>24.884448519334192</v>
      </c>
      <c r="G38" s="4"/>
    </row>
    <row r="39" spans="1:7" ht="53.25" customHeight="1">
      <c r="A39" s="87"/>
      <c r="B39" s="88"/>
      <c r="C39" s="83"/>
      <c r="D39" s="42"/>
      <c r="E39" s="57"/>
      <c r="F39" s="56"/>
      <c r="G39" s="4"/>
    </row>
    <row r="40" spans="1:7" ht="53.25" customHeight="1">
      <c r="A40" s="58" t="s">
        <v>47</v>
      </c>
      <c r="B40" s="64" t="s">
        <v>48</v>
      </c>
      <c r="C40" s="64">
        <f>$C$41</f>
        <v>1878.2</v>
      </c>
      <c r="D40" s="62">
        <v>469.55</v>
      </c>
      <c r="E40" s="43">
        <f>D40-C40</f>
        <v>-1408.65</v>
      </c>
      <c r="F40" s="53">
        <f>D40/C40*100</f>
        <v>25</v>
      </c>
      <c r="G40" s="4"/>
    </row>
    <row r="41" spans="1:7" ht="45" customHeight="1" thickBot="1">
      <c r="A41" s="52" t="s">
        <v>52</v>
      </c>
      <c r="B41" s="39" t="s">
        <v>33</v>
      </c>
      <c r="C41" s="38">
        <v>1878.2</v>
      </c>
      <c r="D41" s="62">
        <v>469.55</v>
      </c>
      <c r="E41" s="44">
        <f>C41-D41</f>
        <v>1408.65</v>
      </c>
      <c r="F41" s="55">
        <f>D41/C41*100</f>
        <v>25</v>
      </c>
      <c r="G41" s="4"/>
    </row>
    <row r="42" spans="1:7" ht="35.25" customHeight="1" thickBot="1">
      <c r="A42" s="19" t="s">
        <v>53</v>
      </c>
      <c r="B42" s="32" t="s">
        <v>15</v>
      </c>
      <c r="C42" s="31">
        <f>C43+C44</f>
        <v>237.74</v>
      </c>
      <c r="D42" s="40">
        <f>D43+D44</f>
        <v>56.99</v>
      </c>
      <c r="E42" s="43">
        <f>E43+E44</f>
        <v>180.75</v>
      </c>
      <c r="F42" s="53">
        <f>D42/C42*100</f>
        <v>23.97156557583915</v>
      </c>
      <c r="G42" s="4"/>
    </row>
    <row r="43" spans="1:7" ht="26.25" customHeight="1" thickBot="1">
      <c r="A43" s="20" t="s">
        <v>54</v>
      </c>
      <c r="B43" s="33" t="s">
        <v>34</v>
      </c>
      <c r="C43" s="38">
        <v>206</v>
      </c>
      <c r="D43" s="48">
        <v>51.5</v>
      </c>
      <c r="E43" s="44">
        <f>C43-D43</f>
        <v>154.5</v>
      </c>
      <c r="F43" s="53">
        <f>D43/C43*100</f>
        <v>25</v>
      </c>
      <c r="G43" s="7"/>
    </row>
    <row r="44" spans="1:7" ht="18" customHeight="1">
      <c r="A44" s="89" t="s">
        <v>55</v>
      </c>
      <c r="B44" s="91" t="s">
        <v>25</v>
      </c>
      <c r="C44" s="84">
        <v>31.74</v>
      </c>
      <c r="D44" s="50">
        <v>5.49</v>
      </c>
      <c r="E44" s="93">
        <f>C44-D44</f>
        <v>26.25</v>
      </c>
      <c r="F44" s="55">
        <f>D44/C44*100</f>
        <v>17.29678638941399</v>
      </c>
      <c r="G44" s="7"/>
    </row>
    <row r="45" spans="1:7" ht="50.25" customHeight="1" thickBot="1">
      <c r="A45" s="90"/>
      <c r="B45" s="92"/>
      <c r="C45" s="85"/>
      <c r="D45" s="51"/>
      <c r="E45" s="94"/>
      <c r="F45" s="56"/>
      <c r="G45" s="7"/>
    </row>
    <row r="46" spans="1:7" ht="19.5" thickBot="1">
      <c r="A46" s="1"/>
      <c r="B46" s="34" t="s">
        <v>16</v>
      </c>
      <c r="C46" s="65">
        <f>C38+C13</f>
        <v>8027.4</v>
      </c>
      <c r="D46" s="53">
        <f>D13+D38</f>
        <v>1804.11</v>
      </c>
      <c r="E46" s="43">
        <f>D46-C46</f>
        <v>-6223.29</v>
      </c>
      <c r="F46" s="56">
        <f>D46/C46*100</f>
        <v>22.474400179385604</v>
      </c>
      <c r="G46" s="4"/>
    </row>
    <row r="47" spans="1:6" ht="15.75">
      <c r="A47" s="12"/>
      <c r="B47" s="10"/>
      <c r="C47" s="10"/>
      <c r="D47" s="10"/>
      <c r="E47" s="10"/>
      <c r="F47" s="10"/>
    </row>
    <row r="48" spans="1:6" ht="15.75">
      <c r="A48" s="12"/>
      <c r="B48" s="10"/>
      <c r="C48" s="10"/>
      <c r="D48" s="10"/>
      <c r="E48" s="10"/>
      <c r="F48" s="10"/>
    </row>
    <row r="49" spans="1:6" ht="15.75">
      <c r="A49" s="79"/>
      <c r="B49" s="80"/>
      <c r="C49" s="80"/>
      <c r="D49" s="13"/>
      <c r="E49" s="13"/>
      <c r="F49" s="13"/>
    </row>
    <row r="50" spans="1:6" ht="15.75">
      <c r="A50" s="12"/>
      <c r="B50" s="10"/>
      <c r="C50" s="10"/>
      <c r="D50" s="10"/>
      <c r="E50" s="10"/>
      <c r="F50" s="10"/>
    </row>
  </sheetData>
  <sheetProtection/>
  <mergeCells count="10">
    <mergeCell ref="D1:F5"/>
    <mergeCell ref="A49:C49"/>
    <mergeCell ref="B1:C8"/>
    <mergeCell ref="C38:C39"/>
    <mergeCell ref="C44:C45"/>
    <mergeCell ref="A38:A39"/>
    <mergeCell ref="B38:B39"/>
    <mergeCell ref="A44:A45"/>
    <mergeCell ref="B44:B45"/>
    <mergeCell ref="E44:E45"/>
  </mergeCells>
  <printOptions/>
  <pageMargins left="0.75" right="0.2" top="0.2" bottom="0.23" header="0.2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Gama</cp:lastModifiedBy>
  <cp:lastPrinted>2016-07-18T08:24:37Z</cp:lastPrinted>
  <dcterms:created xsi:type="dcterms:W3CDTF">2010-08-12T06:23:17Z</dcterms:created>
  <dcterms:modified xsi:type="dcterms:W3CDTF">2019-04-08T10:19:22Z</dcterms:modified>
  <cp:category/>
  <cp:version/>
  <cp:contentType/>
  <cp:contentStatus/>
</cp:coreProperties>
</file>