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<sst xmlns="http://schemas.openxmlformats.org/spreadsheetml/2006/main" count="77" uniqueCount="77">
  <si>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</si>
  <si>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</si>
  <si>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ДЕКАБРЬ 2018 г. (нарастающим итогом с начала года)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</si>
  <si>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</si>
  <si>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</si>
  <si>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2018г.</t>
  </si>
  <si>
    <t>Исполнение бюджета за декабрь 2018г.</t>
  </si>
  <si>
    <t>отклонения(+,-)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</si>
  <si>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</si>
  <si>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</si>
  <si>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</si>
  <si>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</si>
  <si>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</si>
  <si>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</si>
  <si>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</si>
  <si>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</si>
  <si>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</si>
  <si>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</si>
  <si>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</si>
  <si>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</si>
  <si>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</si>
  <si>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</si>
  <si>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</si>
  <si>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</si>
  <si>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</si>
  <si>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</si>
  <si>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</si>
  <si>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</si>
  <si>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</si>
  <si>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</si>
  <si>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</si>
  <si>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</si>
  <si>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</si>
  <si>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</si>
  <si>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</si>
  <si>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106 06000 10 0000 110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</si>
  <si>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</si>
  <si>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</si>
  <si>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</si>
  <si>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</si>
  <si>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</si>
  <si>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</si>
  <si>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</si>
  <si>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</si>
  <si>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</si>
  <si>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</si>
  <si>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</si>
  <si>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</si>
  <si>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</si>
  <si>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</si>
  <si>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1 17 05050 10 0000 180</t>
  </si>
  <si>
    <t>Прочие неналоговые доходы бюджетов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</si>
  <si>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</si>
  <si>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предприятий, в том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</si>
  <si>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</si>
  <si>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</si>
  <si>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2 02 00000 00 0000 151</t>
  </si>
  <si>
    <t>Дотации бюджетам субъектов РФ и муниципальных образований</t>
  </si>
  <si>
    <t>2 02 15001 10 0000 151</t>
  </si>
  <si>
    <t>Дотации бюджетам поселений на выравнивание бюджетной обеспеченности</t>
  </si>
  <si>
    <t>2 02 30000 00 0000 151</t>
  </si>
  <si>
    <t>Субвенции бюджетам субъектов Российской Федерации и муниципальным образованиям</t>
  </si>
  <si>
    <t>2 02 35118 10 0000 151</t>
  </si>
  <si>
    <t>Субсидии бюджетам поселений на осуществление первичного воинского учета</t>
  </si>
  <si>
    <t>2 02 30024 10 0000 151</t>
  </si>
  <si>
    <t>Субвенции бюджетам поселений на выполнение передаваемых полномочий субъектов Российской федерации.</t>
  </si>
  <si>
    <t>2 02 20000 00 0000 151</t>
  </si>
  <si>
    <t>Субсидии бюджетам бюджетной системы Российской Федерации (межбюджетные субсидии)</t>
  </si>
  <si>
    <t>2 02 29999 10 0000 151</t>
  </si>
  <si>
    <t>Прочие субсидии бюджетам сельских поселений</t>
  </si>
  <si>
    <t>2 07 05000 10 0000 180</t>
  </si>
  <si>
    <t>Прочие безвозмездные поступления</t>
  </si>
  <si>
    <t>2 07 05020 10 0000 180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</si>
  <si>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</si>
  <si>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2 07 05030 10 0000 180</t>
  </si>
  <si>
    <t>Прочие безвозмездные поступления в бюджеты сельских поступлений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</si>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</sst>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horizontal="center" vertical="top" wrapText="1"/>
    </xf>
    <xf numFmtId="165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5" fontId="8" fillId="0" borderId="3" xfId="0" applyNumberFormat="1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6" fontId="10" fillId="0" borderId="6" xfId="0" applyNumberFormat="1" applyFont="1" applyBorder="1" applyAlignment="1">
      <alignment horizontal="justify" vertical="top" wrapText="1"/>
    </xf>
    <xf numFmtId="164" fontId="6" fillId="0" borderId="1" xfId="0" applyFont="1" applyBorder="1" applyAlignment="1">
      <alignment horizontal="justify" vertical="top" wrapText="1"/>
    </xf>
    <xf numFmtId="164" fontId="10" fillId="0" borderId="5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7" xfId="0" applyFont="1" applyBorder="1" applyAlignment="1">
      <alignment horizontal="justify" vertical="top" wrapText="1"/>
    </xf>
    <xf numFmtId="167" fontId="6" fillId="0" borderId="1" xfId="0" applyNumberFormat="1" applyFont="1" applyBorder="1" applyAlignment="1">
      <alignment horizontal="center" vertical="top" wrapText="1"/>
    </xf>
    <xf numFmtId="164" fontId="6" fillId="0" borderId="8" xfId="0" applyFont="1" applyBorder="1" applyAlignment="1">
      <alignment vertical="top" wrapText="1"/>
    </xf>
    <xf numFmtId="164" fontId="10" fillId="0" borderId="8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4" fontId="10" fillId="0" borderId="10" xfId="0" applyFont="1" applyBorder="1" applyAlignment="1">
      <alignment vertical="top" wrapText="1"/>
    </xf>
    <xf numFmtId="164" fontId="13" fillId="0" borderId="5" xfId="0" applyFont="1" applyBorder="1" applyAlignment="1">
      <alignment horizontal="justify" vertical="top" wrapText="1"/>
    </xf>
    <xf numFmtId="164" fontId="12" fillId="0" borderId="9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3" fillId="0" borderId="11" xfId="0" applyFont="1" applyBorder="1" applyAlignment="1">
      <alignment vertical="top" wrapText="1"/>
    </xf>
    <xf numFmtId="164" fontId="13" fillId="0" borderId="7" xfId="0" applyFont="1" applyBorder="1" applyAlignment="1">
      <alignment vertical="top" wrapText="1"/>
    </xf>
    <xf numFmtId="167" fontId="6" fillId="0" borderId="12" xfId="0" applyNumberFormat="1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top" wrapText="1"/>
    </xf>
    <xf numFmtId="164" fontId="6" fillId="0" borderId="14" xfId="0" applyFont="1" applyBorder="1" applyAlignment="1">
      <alignment horizontal="center" vertical="top" wrapText="1"/>
    </xf>
    <xf numFmtId="165" fontId="6" fillId="0" borderId="14" xfId="0" applyNumberFormat="1" applyFont="1" applyBorder="1" applyAlignment="1">
      <alignment horizontal="center" vertical="top" wrapText="1"/>
    </xf>
    <xf numFmtId="164" fontId="13" fillId="0" borderId="14" xfId="0" applyFont="1" applyBorder="1" applyAlignment="1">
      <alignment vertical="top" wrapText="1"/>
    </xf>
    <xf numFmtId="164" fontId="13" fillId="0" borderId="15" xfId="0" applyFont="1" applyBorder="1" applyAlignment="1">
      <alignment vertical="top" wrapText="1"/>
    </xf>
    <xf numFmtId="165" fontId="6" fillId="0" borderId="16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vertical="top" wrapText="1"/>
    </xf>
    <xf numFmtId="167" fontId="6" fillId="0" borderId="4" xfId="0" applyNumberFormat="1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top" wrapText="1"/>
    </xf>
    <xf numFmtId="165" fontId="6" fillId="0" borderId="9" xfId="0" applyNumberFormat="1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4" fontId="6" fillId="0" borderId="18" xfId="0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center" vertical="top" wrapText="1"/>
    </xf>
    <xf numFmtId="164" fontId="10" fillId="0" borderId="10" xfId="0" applyFont="1" applyBorder="1" applyAlignment="1">
      <alignment horizontal="center" vertical="top" wrapText="1"/>
    </xf>
    <xf numFmtId="164" fontId="10" fillId="0" borderId="5" xfId="0" applyFont="1" applyBorder="1" applyAlignment="1">
      <alignment horizontal="center" vertical="top" wrapText="1"/>
    </xf>
    <xf numFmtId="164" fontId="6" fillId="0" borderId="10" xfId="0" applyFont="1" applyBorder="1" applyAlignment="1">
      <alignment vertical="top" wrapText="1"/>
    </xf>
    <xf numFmtId="164" fontId="6" fillId="0" borderId="10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4" fontId="10" fillId="0" borderId="9" xfId="0" applyFont="1" applyBorder="1" applyAlignment="1">
      <alignment vertical="top" wrapText="1"/>
    </xf>
    <xf numFmtId="164" fontId="10" fillId="0" borderId="9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4" fontId="10" fillId="0" borderId="8" xfId="0" applyFont="1" applyBorder="1" applyAlignment="1">
      <alignment horizontal="center" vertical="top" wrapText="1"/>
    </xf>
    <xf numFmtId="165" fontId="10" fillId="0" borderId="13" xfId="0" applyNumberFormat="1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5" fontId="10" fillId="0" borderId="17" xfId="0" applyNumberFormat="1" applyFont="1" applyBorder="1" applyAlignment="1">
      <alignment horizontal="center" vertical="top" wrapText="1"/>
    </xf>
    <xf numFmtId="164" fontId="10" fillId="0" borderId="18" xfId="0" applyFont="1" applyBorder="1" applyAlignment="1">
      <alignment horizontal="center" vertical="top" wrapText="1"/>
    </xf>
    <xf numFmtId="164" fontId="6" fillId="0" borderId="20" xfId="0" applyFont="1" applyBorder="1" applyAlignment="1">
      <alignment horizontal="justify" vertical="top" wrapText="1"/>
    </xf>
    <xf numFmtId="164" fontId="10" fillId="0" borderId="0" xfId="0" applyFont="1" applyBorder="1" applyAlignment="1">
      <alignment horizontal="justify" vertical="top" wrapText="1"/>
    </xf>
    <xf numFmtId="165" fontId="10" fillId="0" borderId="21" xfId="0" applyNumberFormat="1" applyFont="1" applyBorder="1" applyAlignment="1">
      <alignment horizontal="center" vertical="top" wrapText="1"/>
    </xf>
    <xf numFmtId="164" fontId="10" fillId="0" borderId="22" xfId="0" applyFont="1" applyBorder="1" applyAlignment="1">
      <alignment vertical="top" wrapText="1"/>
    </xf>
    <xf numFmtId="164" fontId="6" fillId="0" borderId="4" xfId="0" applyFont="1" applyBorder="1" applyAlignment="1">
      <alignment horizontal="justify" vertical="top" wrapText="1"/>
    </xf>
    <xf numFmtId="165" fontId="10" fillId="0" borderId="23" xfId="0" applyNumberFormat="1" applyFont="1" applyBorder="1" applyAlignment="1">
      <alignment horizontal="center" vertical="top" wrapText="1"/>
    </xf>
    <xf numFmtId="164" fontId="10" fillId="0" borderId="4" xfId="0" applyFont="1" applyBorder="1" applyAlignment="1">
      <alignment horizontal="justify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136" zoomScaleNormal="136" workbookViewId="0" topLeftCell="A1">
      <selection activeCell="G27" sqref="G27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1</v>
      </c>
      <c r="C9" s="5"/>
      <c r="D9" s="5"/>
      <c r="E9" s="5"/>
      <c r="F9" s="5"/>
    </row>
    <row r="10" spans="1:6" ht="12.75">
      <c r="A10" s="4"/>
      <c r="B10" s="5" t="s">
        <v>2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4"/>
    </row>
    <row r="12" spans="1:7" ht="49.5" customHeight="1">
      <c r="A12" s="6" t="s">
        <v>3</v>
      </c>
      <c r="B12" s="7" t="s">
        <v>4</v>
      </c>
      <c r="C12" s="8" t="s">
        <v>5</v>
      </c>
      <c r="D12" s="9" t="s">
        <v>6</v>
      </c>
      <c r="E12" s="10" t="s">
        <v>7</v>
      </c>
      <c r="F12" s="10" t="s">
        <v>8</v>
      </c>
      <c r="G12" s="11"/>
    </row>
    <row r="13" spans="1:7" ht="33" customHeight="1">
      <c r="A13" s="12" t="s">
        <v>9</v>
      </c>
      <c r="B13" s="13" t="s">
        <v>10</v>
      </c>
      <c r="C13" s="14">
        <f>C14+C29</f>
        <v>5613.570000000001</v>
      </c>
      <c r="D13" s="14">
        <f>D14+D29</f>
        <v>5878.56</v>
      </c>
      <c r="E13" s="15">
        <f>D13-C13</f>
        <v>264.9899999999998</v>
      </c>
      <c r="F13" s="15">
        <f>D13/C13*100</f>
        <v>104.7205254410295</v>
      </c>
      <c r="G13" s="16"/>
    </row>
    <row r="14" spans="1:7" ht="19.5" customHeight="1">
      <c r="A14" s="12" t="s">
        <v>11</v>
      </c>
      <c r="B14" s="13" t="s">
        <v>12</v>
      </c>
      <c r="C14" s="14">
        <f>C15+C17+C22+C24+C27</f>
        <v>4799.77</v>
      </c>
      <c r="D14" s="17">
        <f>D15+D17+D22+D24+D27</f>
        <v>4902.85</v>
      </c>
      <c r="E14" s="10">
        <f>D14-C14</f>
        <v>103.07999999999993</v>
      </c>
      <c r="F14" s="15">
        <f aca="true" t="shared" si="0" ref="F14:F37">D14/C14*100</f>
        <v>102.14760290597258</v>
      </c>
      <c r="G14" s="16"/>
    </row>
    <row r="15" spans="1:7" ht="18.75" customHeight="1">
      <c r="A15" s="12" t="s">
        <v>13</v>
      </c>
      <c r="B15" s="13" t="s">
        <v>14</v>
      </c>
      <c r="C15" s="18">
        <f>C16</f>
        <v>775.2</v>
      </c>
      <c r="D15" s="19">
        <f>$D$16</f>
        <v>772.9</v>
      </c>
      <c r="E15" s="20">
        <f>D15-C15</f>
        <v>-2.300000000000068</v>
      </c>
      <c r="F15" s="15">
        <f t="shared" si="0"/>
        <v>99.70330237358101</v>
      </c>
      <c r="G15" s="21"/>
    </row>
    <row r="16" spans="1:7" ht="19.5" customHeight="1">
      <c r="A16" s="22" t="s">
        <v>15</v>
      </c>
      <c r="B16" s="23" t="s">
        <v>16</v>
      </c>
      <c r="C16" s="24">
        <v>775.2</v>
      </c>
      <c r="D16" s="19">
        <v>772.9</v>
      </c>
      <c r="E16" s="25">
        <f>D16-C16</f>
        <v>-2.300000000000068</v>
      </c>
      <c r="F16" s="15">
        <f t="shared" si="0"/>
        <v>99.70330237358101</v>
      </c>
      <c r="G16" s="11"/>
    </row>
    <row r="17" spans="1:7" ht="45.75" customHeight="1">
      <c r="A17" s="22" t="s">
        <v>17</v>
      </c>
      <c r="B17" s="26" t="s">
        <v>18</v>
      </c>
      <c r="C17" s="27">
        <f>C18+C19+C20+C21</f>
        <v>1442.31</v>
      </c>
      <c r="D17" s="28">
        <f>D18+D19+D20+D21</f>
        <v>1558.41</v>
      </c>
      <c r="E17" s="29">
        <f>E18+E19+E20+E21</f>
        <v>116.09999999999998</v>
      </c>
      <c r="F17" s="15">
        <f t="shared" si="0"/>
        <v>108.04958712066062</v>
      </c>
      <c r="G17" s="11"/>
    </row>
    <row r="18" spans="1:7" ht="19.5" customHeight="1">
      <c r="A18" s="22" t="s">
        <v>19</v>
      </c>
      <c r="B18" s="23" t="s">
        <v>20</v>
      </c>
      <c r="C18" s="30">
        <v>538.01</v>
      </c>
      <c r="D18" s="19">
        <v>694.4</v>
      </c>
      <c r="E18" s="31">
        <f>D18-C18</f>
        <v>156.39</v>
      </c>
      <c r="F18" s="15">
        <f t="shared" si="0"/>
        <v>129.0682329324734</v>
      </c>
      <c r="G18" s="11"/>
    </row>
    <row r="19" spans="1:7" ht="35.25" customHeight="1">
      <c r="A19" s="22" t="s">
        <v>21</v>
      </c>
      <c r="B19" s="23" t="s">
        <v>22</v>
      </c>
      <c r="C19" s="30">
        <v>4.1</v>
      </c>
      <c r="D19" s="19">
        <v>6.69</v>
      </c>
      <c r="E19" s="31">
        <f>D19-C19</f>
        <v>2.5900000000000007</v>
      </c>
      <c r="F19" s="15">
        <f t="shared" si="0"/>
        <v>163.17073170731712</v>
      </c>
      <c r="G19" s="11"/>
    </row>
    <row r="20" spans="1:7" ht="32.25" customHeight="1">
      <c r="A20" s="22" t="s">
        <v>23</v>
      </c>
      <c r="B20" s="23" t="s">
        <v>24</v>
      </c>
      <c r="C20" s="30">
        <v>983.4</v>
      </c>
      <c r="D20" s="19">
        <v>1012.9</v>
      </c>
      <c r="E20" s="31">
        <f>D20-C20</f>
        <v>29.5</v>
      </c>
      <c r="F20" s="15">
        <f t="shared" si="0"/>
        <v>102.9997966239577</v>
      </c>
      <c r="G20" s="11"/>
    </row>
    <row r="21" spans="1:7" ht="35.25" customHeight="1">
      <c r="A21" s="22" t="s">
        <v>25</v>
      </c>
      <c r="B21" s="23" t="s">
        <v>26</v>
      </c>
      <c r="C21" s="30">
        <v>-83.2</v>
      </c>
      <c r="D21" s="19">
        <v>-155.58</v>
      </c>
      <c r="E21" s="31">
        <f>D21-C21</f>
        <v>-72.38000000000001</v>
      </c>
      <c r="F21" s="15">
        <f t="shared" si="0"/>
        <v>186.99519230769232</v>
      </c>
      <c r="G21" s="11"/>
    </row>
    <row r="22" spans="1:7" ht="18.75" customHeight="1">
      <c r="A22" s="12" t="s">
        <v>27</v>
      </c>
      <c r="B22" s="13" t="s">
        <v>28</v>
      </c>
      <c r="C22" s="27">
        <f>C23</f>
        <v>176.1</v>
      </c>
      <c r="D22" s="28">
        <f>D23</f>
        <v>313.28</v>
      </c>
      <c r="E22" s="29">
        <f>E23</f>
        <v>137.17999999999998</v>
      </c>
      <c r="F22" s="15">
        <f t="shared" si="0"/>
        <v>177.89892106757523</v>
      </c>
      <c r="G22" s="16"/>
    </row>
    <row r="23" spans="1:7" ht="19.5" customHeight="1">
      <c r="A23" s="22" t="s">
        <v>29</v>
      </c>
      <c r="B23" s="32" t="s">
        <v>30</v>
      </c>
      <c r="C23" s="30">
        <v>176.1</v>
      </c>
      <c r="D23" s="19">
        <v>313.28</v>
      </c>
      <c r="E23" s="31">
        <f>D23-C23</f>
        <v>137.17999999999998</v>
      </c>
      <c r="F23" s="15">
        <f t="shared" si="0"/>
        <v>177.89892106757523</v>
      </c>
      <c r="G23" s="11"/>
    </row>
    <row r="24" spans="1:7" ht="16.5" customHeight="1">
      <c r="A24" s="12" t="s">
        <v>31</v>
      </c>
      <c r="B24" s="13" t="s">
        <v>32</v>
      </c>
      <c r="C24" s="27">
        <f>C25+C26</f>
        <v>2405.16</v>
      </c>
      <c r="D24" s="28">
        <f>D25+D26</f>
        <v>2258.2599999999998</v>
      </c>
      <c r="E24" s="29">
        <f>E25+E26</f>
        <v>-146.90000000000015</v>
      </c>
      <c r="F24" s="15">
        <f t="shared" si="0"/>
        <v>93.89229822548188</v>
      </c>
      <c r="G24" s="16"/>
    </row>
    <row r="25" spans="1:7" ht="16.5" customHeight="1">
      <c r="A25" s="22" t="s">
        <v>33</v>
      </c>
      <c r="B25" s="33" t="s">
        <v>34</v>
      </c>
      <c r="C25" s="30">
        <v>155.16</v>
      </c>
      <c r="D25" s="19">
        <v>122.1</v>
      </c>
      <c r="E25" s="31">
        <f>D25-C25</f>
        <v>-33.06</v>
      </c>
      <c r="F25" s="15">
        <f t="shared" si="0"/>
        <v>78.69296210363495</v>
      </c>
      <c r="G25" s="16"/>
    </row>
    <row r="26" spans="1:7" ht="16.5" customHeight="1">
      <c r="A26" s="22" t="s">
        <v>35</v>
      </c>
      <c r="B26" s="23" t="s">
        <v>36</v>
      </c>
      <c r="C26" s="30">
        <v>2250</v>
      </c>
      <c r="D26" s="19">
        <v>2136.16</v>
      </c>
      <c r="E26" s="31">
        <f>D26-C26</f>
        <v>-113.84000000000015</v>
      </c>
      <c r="F26" s="15">
        <f t="shared" si="0"/>
        <v>94.94044444444444</v>
      </c>
      <c r="G26" s="11"/>
    </row>
    <row r="27" spans="1:7" ht="16.5" customHeight="1">
      <c r="A27" s="12" t="s">
        <v>37</v>
      </c>
      <c r="B27" s="34" t="s">
        <v>38</v>
      </c>
      <c r="C27" s="8">
        <f>C28</f>
        <v>1</v>
      </c>
      <c r="D27" s="17">
        <f>D28</f>
        <v>0</v>
      </c>
      <c r="E27" s="10">
        <f>E28</f>
        <v>-1</v>
      </c>
      <c r="F27" s="15">
        <f t="shared" si="0"/>
        <v>0</v>
      </c>
      <c r="G27" s="11"/>
    </row>
    <row r="28" spans="1:7" ht="63.75" customHeight="1">
      <c r="A28" s="22" t="s">
        <v>39</v>
      </c>
      <c r="B28" s="35" t="s">
        <v>40</v>
      </c>
      <c r="C28" s="30">
        <v>1</v>
      </c>
      <c r="D28" s="19">
        <v>0</v>
      </c>
      <c r="E28" s="31">
        <f aca="true" t="shared" si="1" ref="E28:E34">D28-C28</f>
        <v>-1</v>
      </c>
      <c r="F28" s="15">
        <f t="shared" si="0"/>
        <v>0</v>
      </c>
      <c r="G28" s="16"/>
    </row>
    <row r="29" spans="1:7" ht="30" customHeight="1">
      <c r="A29" s="36"/>
      <c r="B29" s="37" t="s">
        <v>41</v>
      </c>
      <c r="C29" s="38">
        <f>C30+C33+C34+C35</f>
        <v>813.8</v>
      </c>
      <c r="D29" s="17">
        <f>D30+D33+D34+D35</f>
        <v>975.7099999999999</v>
      </c>
      <c r="E29" s="15">
        <f t="shared" si="1"/>
        <v>161.90999999999997</v>
      </c>
      <c r="F29" s="15">
        <f t="shared" si="0"/>
        <v>119.89555173261243</v>
      </c>
      <c r="G29" s="11"/>
    </row>
    <row r="30" spans="1:7" ht="49.5" customHeight="1">
      <c r="A30" s="39" t="s">
        <v>42</v>
      </c>
      <c r="B30" s="40" t="s">
        <v>43</v>
      </c>
      <c r="C30" s="38">
        <f>C31+C32</f>
        <v>573</v>
      </c>
      <c r="D30" s="17">
        <f>D31+D32</f>
        <v>723.9599999999999</v>
      </c>
      <c r="E30" s="10">
        <f t="shared" si="1"/>
        <v>150.95999999999992</v>
      </c>
      <c r="F30" s="15">
        <f t="shared" si="0"/>
        <v>126.34554973821987</v>
      </c>
      <c r="G30" s="41"/>
    </row>
    <row r="31" spans="1:7" ht="53.25" customHeight="1">
      <c r="A31" s="42" t="s">
        <v>44</v>
      </c>
      <c r="B31" s="43" t="s">
        <v>45</v>
      </c>
      <c r="C31" s="38">
        <v>456</v>
      </c>
      <c r="D31" s="17">
        <v>603.06</v>
      </c>
      <c r="E31" s="10">
        <f t="shared" si="1"/>
        <v>147.05999999999995</v>
      </c>
      <c r="F31" s="15">
        <f>D31/C31</f>
        <v>1.3224999999999998</v>
      </c>
      <c r="G31" s="41"/>
    </row>
    <row r="32" spans="1:8" ht="12.75">
      <c r="A32" s="44" t="s">
        <v>46</v>
      </c>
      <c r="B32" s="45" t="s">
        <v>47</v>
      </c>
      <c r="C32" s="38">
        <v>117</v>
      </c>
      <c r="D32" s="17">
        <v>120.9</v>
      </c>
      <c r="E32" s="10">
        <f t="shared" si="1"/>
        <v>3.9000000000000057</v>
      </c>
      <c r="F32" s="15">
        <f t="shared" si="0"/>
        <v>103.33333333333334</v>
      </c>
      <c r="G32" s="11"/>
      <c r="H32" s="46"/>
    </row>
    <row r="33" spans="1:7" ht="64.5" customHeight="1">
      <c r="A33" s="47" t="s">
        <v>48</v>
      </c>
      <c r="B33" s="48" t="s">
        <v>49</v>
      </c>
      <c r="C33" s="49">
        <v>8.3</v>
      </c>
      <c r="D33" s="50">
        <v>1.5</v>
      </c>
      <c r="E33" s="51">
        <f t="shared" si="1"/>
        <v>-6.800000000000001</v>
      </c>
      <c r="F33" s="52">
        <f t="shared" si="0"/>
        <v>18.072289156626503</v>
      </c>
      <c r="G33" s="11"/>
    </row>
    <row r="34" spans="1:7" ht="64.5" customHeight="1">
      <c r="A34" s="53" t="s">
        <v>50</v>
      </c>
      <c r="B34" s="54" t="s">
        <v>51</v>
      </c>
      <c r="C34" s="49">
        <v>183.5</v>
      </c>
      <c r="D34" s="55">
        <v>184.28</v>
      </c>
      <c r="E34" s="51">
        <f t="shared" si="1"/>
        <v>0.7800000000000011</v>
      </c>
      <c r="F34" s="52">
        <f t="shared" si="0"/>
        <v>100.42506811989101</v>
      </c>
      <c r="G34" s="11"/>
    </row>
    <row r="35" spans="1:7" ht="110.25" customHeight="1">
      <c r="A35" s="56" t="s">
        <v>52</v>
      </c>
      <c r="B35" s="56" t="s">
        <v>53</v>
      </c>
      <c r="C35" s="57">
        <v>49</v>
      </c>
      <c r="D35" s="15">
        <v>65.97</v>
      </c>
      <c r="E35" s="15">
        <v>49</v>
      </c>
      <c r="F35" s="52">
        <f t="shared" si="0"/>
        <v>134.6326530612245</v>
      </c>
      <c r="G35" s="11"/>
    </row>
    <row r="36" spans="1:7" ht="32.25" customHeight="1">
      <c r="A36" s="47"/>
      <c r="B36" s="48"/>
      <c r="C36" s="58"/>
      <c r="D36" s="50"/>
      <c r="E36" s="51"/>
      <c r="F36" s="52"/>
      <c r="G36" s="16"/>
    </row>
    <row r="37" spans="1:7" ht="29.25" customHeight="1">
      <c r="A37" s="39" t="s">
        <v>54</v>
      </c>
      <c r="B37" s="59" t="s">
        <v>55</v>
      </c>
      <c r="C37" s="60">
        <f>C39+C41+C45+C47</f>
        <v>1879.74</v>
      </c>
      <c r="D37" s="50">
        <f>D39+D41</f>
        <v>1879.74</v>
      </c>
      <c r="E37" s="52">
        <f>C37-D37</f>
        <v>0</v>
      </c>
      <c r="F37" s="52">
        <f t="shared" si="0"/>
        <v>100</v>
      </c>
      <c r="G37" s="16"/>
    </row>
    <row r="38" spans="1:7" ht="44.25" customHeight="1">
      <c r="A38" s="39"/>
      <c r="B38" s="59"/>
      <c r="C38" s="60"/>
      <c r="D38" s="61"/>
      <c r="E38" s="62"/>
      <c r="F38" s="63"/>
      <c r="G38" s="16"/>
    </row>
    <row r="39" spans="1:7" ht="53.25" customHeight="1">
      <c r="A39" s="42" t="s">
        <v>56</v>
      </c>
      <c r="B39" s="59" t="s">
        <v>57</v>
      </c>
      <c r="C39" s="59">
        <f>$C$40</f>
        <v>1253.5</v>
      </c>
      <c r="D39" s="17">
        <f>D40</f>
        <v>1253.5</v>
      </c>
      <c r="E39" s="10">
        <f>D39-C39</f>
        <v>0</v>
      </c>
      <c r="F39" s="15">
        <f>D39/C39*100</f>
        <v>100</v>
      </c>
      <c r="G39" s="16"/>
    </row>
    <row r="40" spans="1:7" ht="53.25" customHeight="1">
      <c r="A40" s="43" t="s">
        <v>58</v>
      </c>
      <c r="B40" s="64" t="s">
        <v>59</v>
      </c>
      <c r="C40" s="65">
        <v>1253.5</v>
      </c>
      <c r="D40" s="19">
        <v>1253.5</v>
      </c>
      <c r="E40" s="31">
        <f>C40-D40</f>
        <v>0</v>
      </c>
      <c r="F40" s="52">
        <f>D40/C40*100</f>
        <v>100</v>
      </c>
      <c r="G40" s="16"/>
    </row>
    <row r="41" spans="1:7" ht="45" customHeight="1">
      <c r="A41" s="66" t="s">
        <v>60</v>
      </c>
      <c r="B41" s="67" t="s">
        <v>61</v>
      </c>
      <c r="C41" s="68">
        <f>C42+C43</f>
        <v>214.04000000000002</v>
      </c>
      <c r="D41" s="17">
        <f>D42+D43+D45+D47</f>
        <v>626.24</v>
      </c>
      <c r="E41" s="10">
        <f>E42+E43</f>
        <v>0</v>
      </c>
      <c r="F41" s="15">
        <f>D41/C41*100</f>
        <v>292.58082601382915</v>
      </c>
      <c r="G41" s="16"/>
    </row>
    <row r="42" spans="1:7" ht="35.25" customHeight="1">
      <c r="A42" s="69" t="s">
        <v>62</v>
      </c>
      <c r="B42" s="70" t="s">
        <v>63</v>
      </c>
      <c r="C42" s="65">
        <v>182.3</v>
      </c>
      <c r="D42" s="19">
        <v>182.3</v>
      </c>
      <c r="E42" s="31">
        <f>C42-D42</f>
        <v>0</v>
      </c>
      <c r="F42" s="15">
        <f>D42/C42*100</f>
        <v>100</v>
      </c>
      <c r="G42" s="16"/>
    </row>
    <row r="43" spans="1:7" ht="24.75" customHeight="1">
      <c r="A43" s="36" t="s">
        <v>64</v>
      </c>
      <c r="B43" s="71" t="s">
        <v>65</v>
      </c>
      <c r="C43" s="72">
        <v>31.74</v>
      </c>
      <c r="D43" s="73">
        <v>31.74</v>
      </c>
      <c r="E43" s="74">
        <f>C43-D43</f>
        <v>0</v>
      </c>
      <c r="F43" s="52">
        <f>D43/C43*100</f>
        <v>100</v>
      </c>
      <c r="G43" s="75"/>
    </row>
    <row r="44" spans="1:7" ht="18" customHeight="1">
      <c r="A44" s="36"/>
      <c r="B44" s="71"/>
      <c r="C44" s="72"/>
      <c r="D44" s="76"/>
      <c r="E44" s="77"/>
      <c r="F44" s="63"/>
      <c r="G44" s="75"/>
    </row>
    <row r="45" spans="1:7" ht="12.75">
      <c r="A45" s="22" t="s">
        <v>66</v>
      </c>
      <c r="B45" s="78" t="s">
        <v>67</v>
      </c>
      <c r="C45" s="31">
        <f>$C$46</f>
        <v>353.4</v>
      </c>
      <c r="D45" s="25">
        <f>$D$46</f>
        <v>353.4</v>
      </c>
      <c r="E45" s="31">
        <f>$E$46</f>
        <v>0</v>
      </c>
      <c r="F45" s="15">
        <f>$F$46</f>
        <v>100</v>
      </c>
      <c r="G45" s="16"/>
    </row>
    <row r="46" spans="1:6" ht="12.75">
      <c r="A46" s="22" t="s">
        <v>68</v>
      </c>
      <c r="B46" s="79" t="s">
        <v>69</v>
      </c>
      <c r="C46" s="31">
        <v>353.4</v>
      </c>
      <c r="D46" s="80">
        <v>353.4</v>
      </c>
      <c r="E46" s="77">
        <f>C46-D46</f>
        <v>0</v>
      </c>
      <c r="F46" s="63">
        <f>D46/C46*100</f>
        <v>100</v>
      </c>
    </row>
    <row r="47" spans="1:6" ht="12.75">
      <c r="A47" s="81" t="s">
        <v>70</v>
      </c>
      <c r="B47" s="82" t="s">
        <v>71</v>
      </c>
      <c r="C47" s="83">
        <f>C48+C49</f>
        <v>58.8</v>
      </c>
      <c r="D47" s="83">
        <f>D48+D49</f>
        <v>58.8</v>
      </c>
      <c r="E47" s="77">
        <f>C47-D47</f>
        <v>0</v>
      </c>
      <c r="F47" s="63">
        <f>D47/C47*100</f>
        <v>100</v>
      </c>
    </row>
    <row r="48" spans="1:6" ht="12.75">
      <c r="A48" s="81" t="s">
        <v>72</v>
      </c>
      <c r="B48" s="84" t="s">
        <v>73</v>
      </c>
      <c r="C48" s="83">
        <v>45.8</v>
      </c>
      <c r="D48" s="80">
        <v>45.8</v>
      </c>
      <c r="E48" s="77">
        <f>C48-D48</f>
        <v>0</v>
      </c>
      <c r="F48" s="63">
        <f>D48/C48*100</f>
        <v>100</v>
      </c>
    </row>
    <row r="49" spans="1:6" ht="12.75">
      <c r="A49" s="81" t="s">
        <v>74</v>
      </c>
      <c r="B49" s="84" t="s">
        <v>75</v>
      </c>
      <c r="C49" s="83">
        <v>13</v>
      </c>
      <c r="D49" s="80">
        <v>13</v>
      </c>
      <c r="E49" s="77">
        <f>C49-D49</f>
        <v>0</v>
      </c>
      <c r="F49" s="63">
        <f>D49/C49*100</f>
        <v>100</v>
      </c>
    </row>
    <row r="50" spans="1:6" ht="12.75">
      <c r="A50" s="85"/>
      <c r="B50" s="86" t="s">
        <v>76</v>
      </c>
      <c r="C50" s="17">
        <f>C37+C13</f>
        <v>7493.31</v>
      </c>
      <c r="D50" s="17">
        <f>D37+D13</f>
        <v>7758.3</v>
      </c>
      <c r="E50" s="10">
        <f>D50-C50</f>
        <v>264.9899999999998</v>
      </c>
      <c r="F50" s="63">
        <f>D50/C50*100</f>
        <v>103.5363544281499</v>
      </c>
    </row>
    <row r="51" spans="1:6" ht="12.75">
      <c r="A51" s="87"/>
      <c r="B51" s="4"/>
      <c r="C51" s="4"/>
      <c r="D51" s="4"/>
      <c r="E51" s="4"/>
      <c r="F51" s="4"/>
    </row>
    <row r="52" spans="1:6" ht="12.75">
      <c r="A52" s="87"/>
      <c r="B52" s="4"/>
      <c r="C52" s="4"/>
      <c r="D52" s="4"/>
      <c r="E52" s="4"/>
      <c r="F52" s="4"/>
    </row>
    <row r="53" spans="1:6" ht="12.75">
      <c r="A53" s="88"/>
      <c r="B53" s="88"/>
      <c r="C53" s="88"/>
      <c r="D53" s="89"/>
      <c r="E53" s="89"/>
      <c r="F53" s="89"/>
    </row>
    <row r="54" spans="1:6" ht="12.75">
      <c r="A54" s="87"/>
      <c r="B54" s="4"/>
      <c r="C54" s="4"/>
      <c r="D54" s="4"/>
      <c r="E54" s="4"/>
      <c r="F54" s="4"/>
    </row>
  </sheetData>
  <sheetProtection selectLockedCells="1" selectUnlockedCells="1"/>
  <mergeCells count="9">
    <mergeCell ref="B1:C8"/>
    <mergeCell ref="D1:F5"/>
    <mergeCell ref="A37:A38"/>
    <mergeCell ref="B37:B38"/>
    <mergeCell ref="C37:C38"/>
    <mergeCell ref="A43:A44"/>
    <mergeCell ref="B43:B44"/>
    <mergeCell ref="C43:C44"/>
    <mergeCell ref="A53:C53"/>
  </mergeCells>
  <printOptions/>
  <pageMargins left="0.7479166666666667" right="0.19652777777777777" top="0.19652777777777777" bottom="0.2361111111111111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2018-07-03T11:19:26Z</cp:lastPrinted>
  <dcterms:created xsi:type="dcterms:W3CDTF">2010-08-12T06:23:17Z</dcterms:created>
  <dcterms:modified xsi:type="dcterms:W3CDTF">2019-01-31T10:29:51Z</dcterms:modified>
  <cp:category/>
  <cp:version/>
  <cp:contentType/>
  <cp:contentStatus/>
</cp:coreProperties>
</file>