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<sst xmlns="http://schemas.openxmlformats.org/spreadsheetml/2006/main" count="75" uniqueCount="75">
  <si>
    <t>Наименование доходов</t>
  </si>
  <si>
    <t xml:space="preserve">100 00000 00 000 000 </t>
  </si>
  <si>
    <t>НАЛОГОВЫЕ И НЕНАЛОГОВЫЕ  ДОХОДЫ</t>
  </si>
  <si>
    <t>101 00000 00 0000 000</t>
  </si>
  <si>
    <t>Налоги на прибыль, доходы</t>
  </si>
  <si>
    <t>Налог на доходы физических лиц</t>
  </si>
  <si>
    <t>105 00000 00 0000 000</t>
  </si>
  <si>
    <t>Налоги на совокупный доход</t>
  </si>
  <si>
    <t>105 03000 01 0000 110</t>
  </si>
  <si>
    <t>Единый сельскохозяйственный налог</t>
  </si>
  <si>
    <t xml:space="preserve">106 00000 00 0000 000 </t>
  </si>
  <si>
    <t>Налоги на имущество</t>
  </si>
  <si>
    <t xml:space="preserve">111 00000 00 0000 000 </t>
  </si>
  <si>
    <t>2 00 00000 00 0000 000</t>
  </si>
  <si>
    <t>Безвозмездные поступления</t>
  </si>
  <si>
    <t>ВСЕГО ДОХОДОВ</t>
  </si>
  <si>
    <t>Налоговые доходы</t>
  </si>
  <si>
    <t>Налог на имущество физических лиц</t>
  </si>
  <si>
    <t xml:space="preserve">106 01030 10 0000 110 </t>
  </si>
  <si>
    <t>106 06003 10 0000 110</t>
  </si>
  <si>
    <t>Земельный налог</t>
  </si>
  <si>
    <t>Неналоговые доходы</t>
  </si>
  <si>
    <t>1 11 05035 10 0000 120</t>
  </si>
  <si>
    <t>Доходы от сдачи в аренду имущества, находящегося в   оперативном управлении органов  управления поселений</t>
  </si>
  <si>
    <t>Субвенции бюджетам поселений на выполнение передаваемых полномочий субъектов Российской федерации.</t>
  </si>
  <si>
    <t>103 00000 00 0000 000</t>
  </si>
  <si>
    <t>Государственная пошлина</t>
  </si>
  <si>
    <t>108 00000 00 0000 000</t>
  </si>
  <si>
    <t>Государственная пошлина за совершение натариальных действий должностными лицами органов местного самоуправления</t>
  </si>
  <si>
    <t>108 04020 01 1000 110</t>
  </si>
  <si>
    <t>Дотации бюджетам поселений на выравнивание бюджетной обеспеченности</t>
  </si>
  <si>
    <t>Доходы от уплаты акцизов на дизельное топливо</t>
  </si>
  <si>
    <t>Доходы от уплаты акцизов на моторные масла</t>
  </si>
  <si>
    <t>Доходы от уплаты акцизов на автомобильный бензин</t>
  </si>
  <si>
    <t>103 02260 01 0000 110</t>
  </si>
  <si>
    <t>Доходы от уплаты акцизов на прямогонный бензин</t>
  </si>
  <si>
    <t>Доходы от использования имущества, находящегося в государственной и  муниципальной собственности.</t>
  </si>
  <si>
    <t xml:space="preserve">Исполнение доходной части бюджета муниципального образования </t>
  </si>
  <si>
    <r>
      <t xml:space="preserve">                                                                                                                           </t>
    </r>
    <r>
      <rPr>
        <b/>
        <sz val="12"/>
        <rFont val="Times New Roman"/>
        <family val="1"/>
      </rPr>
      <t>Код бюджетной классификации РФ</t>
    </r>
  </si>
  <si>
    <t>000 00000 00 000 000</t>
  </si>
  <si>
    <t>% исполнения</t>
  </si>
  <si>
    <t xml:space="preserve">   </t>
  </si>
  <si>
    <t>111 05025 10 0000120</t>
  </si>
  <si>
    <t>101 02010 01 0000 110</t>
  </si>
  <si>
    <t>Налоги на товары (работы,услуги), реализуемые на территории Российской Федерации</t>
  </si>
  <si>
    <t>Доходы, полученные в виде арендной платы, а также средства от продажи права на заключение договоров аренды земли, находящейся в собственности сельских поселений</t>
  </si>
  <si>
    <t>103 02231 01 0000 110</t>
  </si>
  <si>
    <t>103 02241 01 0000 110</t>
  </si>
  <si>
    <t>103 02251 01 0000 110</t>
  </si>
  <si>
    <t>Безвозмездные по от других бюджетов бюджетной системы Российской Федерации</t>
  </si>
  <si>
    <t>2 02 00000 00 0000 150</t>
  </si>
  <si>
    <t>2 02 15001 10 0000 150</t>
  </si>
  <si>
    <t>2 02 30000 00 0000 150</t>
  </si>
  <si>
    <t>2 02 35118 10 0000 150</t>
  </si>
  <si>
    <t>2 02 30024 10 0000 150</t>
  </si>
  <si>
    <t>Субвенции бюджетам бюджетной системы Российской Федерации</t>
  </si>
  <si>
    <t>Субвенции бюджетам сельских поселений  на осуществление первичного воинского учета,на территориях,где отсутствуют военные комиссариаты</t>
  </si>
  <si>
    <t>(тыс.руб)</t>
  </si>
  <si>
    <t>Дотации бюджетам бюджетной системы Российской Федерации</t>
  </si>
  <si>
    <t>2 02 10000 00 0000 150</t>
  </si>
  <si>
    <t>Бюджетные назначения на 2022г.</t>
  </si>
  <si>
    <t>Отклонение(+,-)</t>
  </si>
  <si>
    <t>1 14 00000 00 0000 000</t>
  </si>
  <si>
    <t>Доходы  от продажи материальных и нематериальных активово</t>
  </si>
  <si>
    <t>1 14 06025 10 0000 430</t>
  </si>
  <si>
    <t>Доходы от продажи земельных участков, находящихся в собственности сельских поселений.</t>
  </si>
  <si>
    <t>1 13 0000 00 0000 000</t>
  </si>
  <si>
    <t>Доходы от оказания платных услуг и компенсации затрат государства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</si>
  <si>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</si>
  <si>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</si>
  <si>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</si>
  <si>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имуществу.</t>
  </si>
  <si>
    <t>Приложение №1 к Решению СНД МО "Келермесское сельское поселение" от 19.05.2022г №210</t>
  </si>
  <si>
    <t xml:space="preserve"> «Келермесское сельское поселение» за  1 квартал 2022 год</t>
  </si>
  <si>
    <t>Исполнение бюджетных назначений за 1 квартал 2022г.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</si>
</sst>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50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3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13" fillId="0" borderId="15" xfId="0" applyFont="1" applyBorder="1" applyAlignment="1">
      <alignment horizontal="justify" vertical="top" wrapText="1"/>
    </xf>
    <xf numFmtId="0" fontId="10" fillId="0" borderId="15" xfId="0" applyFont="1" applyBorder="1" applyAlignment="1">
      <alignment horizontal="justify" vertical="top" wrapText="1"/>
    </xf>
    <xf numFmtId="0" fontId="4" fillId="0" borderId="15" xfId="0" applyFont="1" applyBorder="1" applyAlignment="1">
      <alignment horizontal="justify" vertical="top" wrapText="1"/>
    </xf>
    <xf numFmtId="0" fontId="11" fillId="0" borderId="15" xfId="0" applyFont="1" applyBorder="1" applyAlignment="1">
      <alignment horizontal="justify" vertical="top" wrapText="1"/>
    </xf>
    <xf numFmtId="49" fontId="10" fillId="0" borderId="15" xfId="0" applyNumberFormat="1" applyFont="1" applyBorder="1" applyAlignment="1">
      <alignment horizontal="justify" vertical="top" wrapText="1"/>
    </xf>
    <xf numFmtId="0" fontId="4" fillId="0" borderId="16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2" fontId="4" fillId="0" borderId="18" xfId="0" applyNumberFormat="1" applyFont="1" applyBorder="1" applyAlignment="1">
      <alignment horizontal="center" vertical="top" wrapText="1"/>
    </xf>
    <xf numFmtId="2" fontId="10" fillId="0" borderId="18" xfId="0" applyNumberFormat="1" applyFont="1" applyBorder="1" applyAlignment="1">
      <alignment horizontal="center" vertical="top" wrapText="1"/>
    </xf>
    <xf numFmtId="2" fontId="4" fillId="0" borderId="20" xfId="0" applyNumberFormat="1" applyFont="1" applyBorder="1" applyAlignment="1">
      <alignment horizontal="center" vertical="top" wrapText="1"/>
    </xf>
    <xf numFmtId="2" fontId="4" fillId="0" borderId="21" xfId="0" applyNumberFormat="1" applyFont="1" applyBorder="1" applyAlignment="1">
      <alignment horizontal="center" vertical="top" wrapText="1"/>
    </xf>
    <xf numFmtId="168" fontId="4" fillId="0" borderId="11" xfId="0" applyNumberFormat="1" applyFont="1" applyBorder="1" applyAlignment="1">
      <alignment horizontal="center" vertical="top" wrapText="1"/>
    </xf>
    <xf numFmtId="2" fontId="10" fillId="0" borderId="17" xfId="0" applyNumberFormat="1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2" fontId="4" fillId="0" borderId="17" xfId="0" applyNumberFormat="1" applyFont="1" applyBorder="1" applyAlignment="1">
      <alignment horizontal="center" vertical="top" wrapText="1"/>
    </xf>
    <xf numFmtId="2" fontId="13" fillId="0" borderId="11" xfId="0" applyNumberFormat="1" applyFont="1" applyBorder="1" applyAlignment="1">
      <alignment horizontal="center" vertical="top" wrapText="1"/>
    </xf>
    <xf numFmtId="2" fontId="10" fillId="0" borderId="11" xfId="0" applyNumberFormat="1" applyFont="1" applyBorder="1" applyAlignment="1">
      <alignment horizontal="center" vertical="top" wrapText="1"/>
    </xf>
    <xf numFmtId="2" fontId="13" fillId="0" borderId="18" xfId="0" applyNumberFormat="1" applyFont="1" applyBorder="1" applyAlignment="1">
      <alignment horizontal="center" vertical="top" wrapText="1"/>
    </xf>
    <xf numFmtId="2" fontId="13" fillId="0" borderId="17" xfId="0" applyNumberFormat="1" applyFont="1" applyBorder="1" applyAlignment="1">
      <alignment horizontal="center" vertical="top" wrapText="1"/>
    </xf>
    <xf numFmtId="2" fontId="10" fillId="0" borderId="10" xfId="0" applyNumberFormat="1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justify" vertical="top" wrapText="1"/>
    </xf>
    <xf numFmtId="0" fontId="10" fillId="0" borderId="23" xfId="0" applyFont="1" applyBorder="1" applyAlignment="1">
      <alignment horizontal="justify" vertical="top" wrapText="1"/>
    </xf>
    <xf numFmtId="168" fontId="4" fillId="0" borderId="10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0" fontId="11" fillId="0" borderId="18" xfId="0" applyFont="1" applyBorder="1" applyAlignment="1">
      <alignment horizontal="justify" vertical="top" wrapText="1"/>
    </xf>
    <xf numFmtId="2" fontId="10" fillId="0" borderId="20" xfId="0" applyNumberFormat="1" applyFont="1" applyBorder="1" applyAlignment="1">
      <alignment horizontal="center" vertical="top" wrapText="1"/>
    </xf>
    <xf numFmtId="168" fontId="10" fillId="0" borderId="24" xfId="0" applyNumberFormat="1" applyFont="1" applyBorder="1" applyAlignment="1">
      <alignment horizontal="center" vertical="top" wrapText="1"/>
    </xf>
    <xf numFmtId="2" fontId="10" fillId="0" borderId="25" xfId="0" applyNumberFormat="1" applyFont="1" applyBorder="1" applyAlignment="1">
      <alignment horizontal="center" vertical="top" wrapText="1"/>
    </xf>
    <xf numFmtId="168" fontId="10" fillId="0" borderId="18" xfId="0" applyNumberFormat="1" applyFont="1" applyBorder="1" applyAlignment="1">
      <alignment horizontal="center" vertical="top" wrapText="1"/>
    </xf>
    <xf numFmtId="0" fontId="10" fillId="0" borderId="26" xfId="0" applyFont="1" applyBorder="1" applyAlignment="1">
      <alignment vertical="top" wrapText="1"/>
    </xf>
    <xf numFmtId="0" fontId="12" fillId="0" borderId="18" xfId="0" applyFont="1" applyBorder="1" applyAlignment="1">
      <alignment horizontal="justify" vertical="top" wrapText="1"/>
    </xf>
    <xf numFmtId="0" fontId="0" fillId="0" borderId="0" xfId="0" applyFont="1" applyAlignment="1">
      <alignment/>
    </xf>
    <xf numFmtId="169" fontId="4" fillId="0" borderId="11" xfId="0" applyNumberFormat="1" applyFont="1" applyBorder="1" applyAlignment="1">
      <alignment horizontal="center" vertical="top" wrapText="1"/>
    </xf>
    <xf numFmtId="169" fontId="4" fillId="0" borderId="17" xfId="0" applyNumberFormat="1" applyFont="1" applyBorder="1" applyAlignment="1">
      <alignment horizontal="center" vertical="top" wrapText="1"/>
    </xf>
    <xf numFmtId="0" fontId="4" fillId="0" borderId="27" xfId="0" applyFont="1" applyBorder="1" applyAlignment="1">
      <alignment vertical="top" wrapText="1"/>
    </xf>
    <xf numFmtId="2" fontId="4" fillId="0" borderId="28" xfId="0" applyNumberFormat="1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2" fontId="4" fillId="0" borderId="30" xfId="0" applyNumberFormat="1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9" fillId="0" borderId="18" xfId="0" applyFont="1" applyBorder="1" applyAlignment="1">
      <alignment vertical="top" wrapText="1"/>
    </xf>
    <xf numFmtId="0" fontId="49" fillId="0" borderId="18" xfId="0" applyFont="1" applyBorder="1" applyAlignment="1">
      <alignment vertical="top"/>
    </xf>
    <xf numFmtId="2" fontId="10" fillId="0" borderId="24" xfId="0" applyNumberFormat="1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10" fillId="0" borderId="18" xfId="0" applyFont="1" applyBorder="1" applyAlignment="1">
      <alignment vertical="top" wrapText="1"/>
    </xf>
    <xf numFmtId="168" fontId="4" fillId="0" borderId="18" xfId="0" applyNumberFormat="1" applyFont="1" applyBorder="1" applyAlignment="1">
      <alignment horizontal="center" vertical="top" wrapText="1"/>
    </xf>
    <xf numFmtId="2" fontId="10" fillId="0" borderId="20" xfId="0" applyNumberFormat="1" applyFont="1" applyBorder="1" applyAlignment="1">
      <alignment horizontal="center" vertical="top" wrapText="1"/>
    </xf>
    <xf numFmtId="2" fontId="10" fillId="0" borderId="21" xfId="0" applyNumberFormat="1" applyFont="1" applyBorder="1" applyAlignment="1">
      <alignment horizontal="center" vertical="top" wrapText="1"/>
    </xf>
    <xf numFmtId="2" fontId="10" fillId="0" borderId="25" xfId="0" applyNumberFormat="1" applyFont="1" applyBorder="1" applyAlignment="1">
      <alignment horizontal="center" vertical="top" wrapText="1"/>
    </xf>
    <xf numFmtId="2" fontId="10" fillId="0" borderId="30" xfId="0" applyNumberFormat="1" applyFont="1" applyBorder="1" applyAlignment="1">
      <alignment horizontal="center" vertical="top" wrapText="1"/>
    </xf>
    <xf numFmtId="0" fontId="10" fillId="0" borderId="0" xfId="0" applyFont="1" applyAlignment="1">
      <alignment vertical="top" wrapText="1"/>
    </xf>
    <xf numFmtId="2" fontId="4" fillId="0" borderId="26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 wrapText="1"/>
    </xf>
    <xf numFmtId="2" fontId="4" fillId="0" borderId="16" xfId="0" applyNumberFormat="1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2" fontId="10" fillId="0" borderId="24" xfId="0" applyNumberFormat="1" applyFont="1" applyBorder="1" applyAlignment="1">
      <alignment horizontal="center" vertical="top" wrapText="1"/>
    </xf>
    <xf numFmtId="2" fontId="10" fillId="0" borderId="13" xfId="0" applyNumberFormat="1" applyFont="1" applyBorder="1" applyAlignment="1">
      <alignment horizontal="center" vertical="top" wrapText="1"/>
    </xf>
    <xf numFmtId="0" fontId="4" fillId="0" borderId="32" xfId="0" applyFont="1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0" fontId="10" fillId="0" borderId="24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24" xfId="0" applyFont="1" applyBorder="1" applyAlignment="1">
      <alignment horizontal="justify" vertical="top" wrapText="1"/>
    </xf>
    <xf numFmtId="0" fontId="10" fillId="0" borderId="10" xfId="0" applyFont="1" applyBorder="1" applyAlignment="1">
      <alignment horizontal="justify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="136" zoomScaleNormal="136" zoomScalePageLayoutView="0" workbookViewId="0" topLeftCell="A1">
      <selection activeCell="D18" sqref="D18"/>
    </sheetView>
  </sheetViews>
  <sheetFormatPr defaultColWidth="9.00390625" defaultRowHeight="12.75"/>
  <cols>
    <col min="1" max="1" width="24.125" style="0" customWidth="1"/>
    <col min="2" max="2" width="39.25390625" style="0" customWidth="1"/>
    <col min="3" max="4" width="16.875" style="0" customWidth="1"/>
    <col min="5" max="6" width="14.25390625" style="0" customWidth="1"/>
    <col min="7" max="7" width="19.875" style="0" customWidth="1"/>
    <col min="8" max="8" width="16.75390625" style="0" customWidth="1"/>
  </cols>
  <sheetData>
    <row r="1" spans="2:6" ht="12.75" customHeight="1">
      <c r="B1" s="86" t="s">
        <v>41</v>
      </c>
      <c r="C1" s="86"/>
      <c r="D1" s="80" t="s">
        <v>72</v>
      </c>
      <c r="E1" s="80"/>
      <c r="F1" s="80"/>
    </row>
    <row r="2" spans="2:6" ht="12.75" customHeight="1">
      <c r="B2" s="86"/>
      <c r="C2" s="86"/>
      <c r="D2" s="80"/>
      <c r="E2" s="80"/>
      <c r="F2" s="80"/>
    </row>
    <row r="3" spans="2:6" ht="12.75" customHeight="1">
      <c r="B3" s="86"/>
      <c r="C3" s="86"/>
      <c r="D3" s="80"/>
      <c r="E3" s="80"/>
      <c r="F3" s="80"/>
    </row>
    <row r="4" spans="2:6" ht="12.75" customHeight="1">
      <c r="B4" s="86"/>
      <c r="C4" s="86"/>
      <c r="D4" s="80"/>
      <c r="E4" s="80"/>
      <c r="F4" s="80"/>
    </row>
    <row r="5" spans="2:6" ht="12.75" customHeight="1">
      <c r="B5" s="86"/>
      <c r="C5" s="86"/>
      <c r="D5" s="80"/>
      <c r="E5" s="80"/>
      <c r="F5" s="80"/>
    </row>
    <row r="6" spans="2:6" ht="12.75" customHeight="1">
      <c r="B6" s="86"/>
      <c r="C6" s="86"/>
      <c r="D6" s="9"/>
      <c r="E6" s="9"/>
      <c r="F6" s="9"/>
    </row>
    <row r="7" spans="2:6" ht="12.75" customHeight="1">
      <c r="B7" s="86"/>
      <c r="C7" s="86"/>
      <c r="D7" s="9"/>
      <c r="E7" s="9"/>
      <c r="F7" s="9"/>
    </row>
    <row r="8" spans="2:6" ht="12.75" customHeight="1">
      <c r="B8" s="86"/>
      <c r="C8" s="86"/>
      <c r="D8" s="9"/>
      <c r="E8" s="9"/>
      <c r="F8" s="9"/>
    </row>
    <row r="9" spans="1:6" ht="15.75">
      <c r="A9" s="10"/>
      <c r="B9" s="11" t="s">
        <v>37</v>
      </c>
      <c r="C9" s="11"/>
      <c r="D9" s="11"/>
      <c r="E9" s="11"/>
      <c r="F9" s="11"/>
    </row>
    <row r="10" spans="1:6" ht="15.75">
      <c r="A10" s="10"/>
      <c r="B10" s="11" t="s">
        <v>73</v>
      </c>
      <c r="C10" s="11"/>
      <c r="D10" s="11"/>
      <c r="E10" s="11"/>
      <c r="F10" s="11"/>
    </row>
    <row r="11" spans="1:6" ht="15.75" thickBot="1">
      <c r="A11" s="10"/>
      <c r="B11" s="10"/>
      <c r="C11" s="10"/>
      <c r="D11" s="10"/>
      <c r="E11" s="10"/>
      <c r="F11" s="62" t="s">
        <v>57</v>
      </c>
    </row>
    <row r="12" spans="1:7" ht="52.5" customHeight="1" thickBot="1">
      <c r="A12" s="2" t="s">
        <v>38</v>
      </c>
      <c r="B12" s="36" t="s">
        <v>0</v>
      </c>
      <c r="C12" s="30" t="s">
        <v>60</v>
      </c>
      <c r="D12" s="32" t="s">
        <v>74</v>
      </c>
      <c r="E12" s="33" t="s">
        <v>61</v>
      </c>
      <c r="F12" s="33" t="s">
        <v>40</v>
      </c>
      <c r="G12" s="3"/>
    </row>
    <row r="13" spans="1:7" ht="33" customHeight="1" thickBot="1">
      <c r="A13" s="14" t="s">
        <v>39</v>
      </c>
      <c r="B13" s="20" t="s">
        <v>2</v>
      </c>
      <c r="C13" s="63">
        <f>C14+C29</f>
        <v>7443.06</v>
      </c>
      <c r="D13" s="63">
        <f>D14+D29</f>
        <v>2006.87</v>
      </c>
      <c r="E13" s="37">
        <f>D13-C13</f>
        <v>-5436.1900000000005</v>
      </c>
      <c r="F13" s="37">
        <f>D13/C13*100</f>
        <v>26.962969531348662</v>
      </c>
      <c r="G13" s="4"/>
    </row>
    <row r="14" spans="1:7" ht="19.5" customHeight="1" thickBot="1">
      <c r="A14" s="14" t="s">
        <v>1</v>
      </c>
      <c r="B14" s="20" t="s">
        <v>16</v>
      </c>
      <c r="C14" s="43">
        <f>C15+C17+C22+C24+C27</f>
        <v>6010.8</v>
      </c>
      <c r="D14" s="44">
        <f>D15+D17+D22+D24+D27</f>
        <v>1531.83</v>
      </c>
      <c r="E14" s="33">
        <f>D14-C14</f>
        <v>-4478.97</v>
      </c>
      <c r="F14" s="37">
        <f aca="true" t="shared" si="0" ref="F14:F37">D14/C14*100</f>
        <v>25.48462767019365</v>
      </c>
      <c r="G14" s="4"/>
    </row>
    <row r="15" spans="1:7" ht="18.75" customHeight="1" thickBot="1">
      <c r="A15" s="14" t="s">
        <v>3</v>
      </c>
      <c r="B15" s="20" t="s">
        <v>4</v>
      </c>
      <c r="C15" s="45">
        <f>C16</f>
        <v>954.4</v>
      </c>
      <c r="D15" s="42">
        <f>$D$16</f>
        <v>163.36</v>
      </c>
      <c r="E15" s="47">
        <f>D15-C15</f>
        <v>-791.04</v>
      </c>
      <c r="F15" s="37">
        <f t="shared" si="0"/>
        <v>17.116512992455995</v>
      </c>
      <c r="G15" s="5"/>
    </row>
    <row r="16" spans="1:7" ht="19.5" customHeight="1" thickBot="1">
      <c r="A16" s="15" t="s">
        <v>43</v>
      </c>
      <c r="B16" s="21" t="s">
        <v>5</v>
      </c>
      <c r="C16" s="46">
        <v>954.4</v>
      </c>
      <c r="D16" s="42">
        <v>163.36</v>
      </c>
      <c r="E16" s="38">
        <f>D16-C16</f>
        <v>-791.04</v>
      </c>
      <c r="F16" s="37">
        <f t="shared" si="0"/>
        <v>17.116512992455995</v>
      </c>
      <c r="G16" s="3"/>
    </row>
    <row r="17" spans="1:7" ht="45.75" customHeight="1" thickBot="1">
      <c r="A17" s="15" t="s">
        <v>25</v>
      </c>
      <c r="B17" s="22" t="s">
        <v>44</v>
      </c>
      <c r="C17" s="45">
        <f>C18+C19+C20+C21</f>
        <v>1849.4</v>
      </c>
      <c r="D17" s="48">
        <f>D18+D19+D20+D21</f>
        <v>569.8399999999999</v>
      </c>
      <c r="E17" s="35">
        <f>E18+E19+E20+E21</f>
        <v>-1279.56</v>
      </c>
      <c r="F17" s="37">
        <f t="shared" si="0"/>
        <v>30.812155293608733</v>
      </c>
      <c r="G17" s="3"/>
    </row>
    <row r="18" spans="1:7" ht="30" customHeight="1" thickBot="1">
      <c r="A18" s="15" t="s">
        <v>46</v>
      </c>
      <c r="B18" s="21" t="s">
        <v>31</v>
      </c>
      <c r="C18" s="46">
        <v>868.4</v>
      </c>
      <c r="D18" s="42">
        <v>273.67</v>
      </c>
      <c r="E18" s="34">
        <f>D18-C18</f>
        <v>-594.73</v>
      </c>
      <c r="F18" s="37">
        <f t="shared" si="0"/>
        <v>31.51427913403961</v>
      </c>
      <c r="G18" s="3"/>
    </row>
    <row r="19" spans="1:7" ht="24" customHeight="1" thickBot="1">
      <c r="A19" s="15" t="s">
        <v>47</v>
      </c>
      <c r="B19" s="21" t="s">
        <v>32</v>
      </c>
      <c r="C19" s="46">
        <v>5.5</v>
      </c>
      <c r="D19" s="42">
        <v>1.75</v>
      </c>
      <c r="E19" s="34">
        <f>D19-C19</f>
        <v>-3.75</v>
      </c>
      <c r="F19" s="37">
        <f t="shared" si="0"/>
        <v>31.818181818181817</v>
      </c>
      <c r="G19" s="3"/>
    </row>
    <row r="20" spans="1:7" ht="32.25" customHeight="1" thickBot="1">
      <c r="A20" s="15" t="s">
        <v>48</v>
      </c>
      <c r="B20" s="21" t="s">
        <v>33</v>
      </c>
      <c r="C20" s="46">
        <v>1120.6</v>
      </c>
      <c r="D20" s="42">
        <v>331.13</v>
      </c>
      <c r="E20" s="34">
        <f>D20-C20</f>
        <v>-789.4699999999999</v>
      </c>
      <c r="F20" s="37">
        <f t="shared" si="0"/>
        <v>29.549348563269678</v>
      </c>
      <c r="G20" s="3"/>
    </row>
    <row r="21" spans="1:7" ht="35.25" customHeight="1" thickBot="1">
      <c r="A21" s="15" t="s">
        <v>34</v>
      </c>
      <c r="B21" s="21" t="s">
        <v>35</v>
      </c>
      <c r="C21" s="46">
        <v>-145.1</v>
      </c>
      <c r="D21" s="42">
        <v>-36.71</v>
      </c>
      <c r="E21" s="34">
        <f>D21-C21</f>
        <v>108.38999999999999</v>
      </c>
      <c r="F21" s="37">
        <f t="shared" si="0"/>
        <v>25.29979324603722</v>
      </c>
      <c r="G21" s="3"/>
    </row>
    <row r="22" spans="1:7" ht="18.75" customHeight="1" thickBot="1">
      <c r="A22" s="14" t="s">
        <v>6</v>
      </c>
      <c r="B22" s="20" t="s">
        <v>7</v>
      </c>
      <c r="C22" s="31">
        <f>C23</f>
        <v>735</v>
      </c>
      <c r="D22" s="42">
        <f>$D$23</f>
        <v>522.08</v>
      </c>
      <c r="E22" s="35">
        <f>E23</f>
        <v>-212.91999999999996</v>
      </c>
      <c r="F22" s="37">
        <f t="shared" si="0"/>
        <v>71.0312925170068</v>
      </c>
      <c r="G22" s="4"/>
    </row>
    <row r="23" spans="1:7" ht="19.5" customHeight="1" thickBot="1">
      <c r="A23" s="15" t="s">
        <v>8</v>
      </c>
      <c r="B23" s="23" t="s">
        <v>9</v>
      </c>
      <c r="C23" s="29">
        <v>735</v>
      </c>
      <c r="D23" s="42">
        <v>522.08</v>
      </c>
      <c r="E23" s="34">
        <f>D23-C23</f>
        <v>-212.91999999999996</v>
      </c>
      <c r="F23" s="37">
        <f t="shared" si="0"/>
        <v>71.0312925170068</v>
      </c>
      <c r="G23" s="3"/>
    </row>
    <row r="24" spans="1:7" ht="16.5" customHeight="1" thickBot="1">
      <c r="A24" s="14" t="s">
        <v>10</v>
      </c>
      <c r="B24" s="20" t="s">
        <v>11</v>
      </c>
      <c r="C24" s="31">
        <f>C25+C26</f>
        <v>2471</v>
      </c>
      <c r="D24" s="48">
        <f>D25+D26</f>
        <v>276.55</v>
      </c>
      <c r="E24" s="35">
        <f>E25+E26</f>
        <v>-2194.45</v>
      </c>
      <c r="F24" s="37">
        <f t="shared" si="0"/>
        <v>11.191825171995145</v>
      </c>
      <c r="G24" s="4"/>
    </row>
    <row r="25" spans="1:7" ht="16.5" customHeight="1" thickBot="1">
      <c r="A25" s="15" t="s">
        <v>18</v>
      </c>
      <c r="B25" s="24" t="s">
        <v>17</v>
      </c>
      <c r="C25" s="46">
        <v>199</v>
      </c>
      <c r="D25" s="42">
        <v>4.49</v>
      </c>
      <c r="E25" s="34">
        <f>D25-C25</f>
        <v>-194.51</v>
      </c>
      <c r="F25" s="37">
        <f t="shared" si="0"/>
        <v>2.2562814070351758</v>
      </c>
      <c r="G25" s="4"/>
    </row>
    <row r="26" spans="1:7" ht="16.5" customHeight="1" thickBot="1">
      <c r="A26" s="15" t="s">
        <v>19</v>
      </c>
      <c r="B26" s="21" t="s">
        <v>20</v>
      </c>
      <c r="C26" s="72">
        <v>2272</v>
      </c>
      <c r="D26" s="58">
        <v>272.06</v>
      </c>
      <c r="E26" s="50">
        <f>D26-C26</f>
        <v>-1999.94</v>
      </c>
      <c r="F26" s="39">
        <f t="shared" si="0"/>
        <v>11.974471830985916</v>
      </c>
      <c r="G26" s="3"/>
    </row>
    <row r="27" spans="1:7" ht="16.5" customHeight="1" thickBot="1">
      <c r="A27" s="14" t="s">
        <v>27</v>
      </c>
      <c r="B27" s="51" t="s">
        <v>26</v>
      </c>
      <c r="C27" s="33">
        <f>C28</f>
        <v>1</v>
      </c>
      <c r="D27" s="37">
        <f>D28</f>
        <v>0</v>
      </c>
      <c r="E27" s="33">
        <f>E28</f>
        <v>-1</v>
      </c>
      <c r="F27" s="37">
        <f t="shared" si="0"/>
        <v>0</v>
      </c>
      <c r="G27" s="3"/>
    </row>
    <row r="28" spans="1:7" ht="42" customHeight="1" thickBot="1">
      <c r="A28" s="15" t="s">
        <v>29</v>
      </c>
      <c r="B28" s="52" t="s">
        <v>28</v>
      </c>
      <c r="C28" s="34">
        <v>1</v>
      </c>
      <c r="D28" s="38">
        <v>0</v>
      </c>
      <c r="E28" s="34">
        <f>D28-C28</f>
        <v>-1</v>
      </c>
      <c r="F28" s="37">
        <f t="shared" si="0"/>
        <v>0</v>
      </c>
      <c r="G28" s="4"/>
    </row>
    <row r="29" spans="1:7" ht="30" customHeight="1" thickBot="1">
      <c r="A29" s="16"/>
      <c r="B29" s="25" t="s">
        <v>21</v>
      </c>
      <c r="C29" s="53">
        <f>C30+C33+C35</f>
        <v>1432.26</v>
      </c>
      <c r="D29" s="53">
        <f>D30+D33+D35</f>
        <v>475.03999999999996</v>
      </c>
      <c r="E29" s="53">
        <f>E30</f>
        <v>-778.62</v>
      </c>
      <c r="F29" s="53">
        <f>F30</f>
        <v>24.698259187620888</v>
      </c>
      <c r="G29" s="3"/>
    </row>
    <row r="30" spans="1:7" ht="49.5" customHeight="1" thickBot="1">
      <c r="A30" s="17" t="s">
        <v>12</v>
      </c>
      <c r="B30" s="17" t="s">
        <v>36</v>
      </c>
      <c r="C30" s="41">
        <f>C31+C32</f>
        <v>1034</v>
      </c>
      <c r="D30" s="44">
        <f>D31+D32</f>
        <v>255.38</v>
      </c>
      <c r="E30" s="33">
        <f aca="true" t="shared" si="1" ref="E30:E36">D30-C30</f>
        <v>-778.62</v>
      </c>
      <c r="F30" s="37">
        <f t="shared" si="0"/>
        <v>24.698259187620888</v>
      </c>
      <c r="G30" s="6"/>
    </row>
    <row r="31" spans="1:7" ht="53.25" customHeight="1">
      <c r="A31" s="19" t="s">
        <v>42</v>
      </c>
      <c r="B31" s="60" t="s">
        <v>45</v>
      </c>
      <c r="C31" s="57">
        <v>917</v>
      </c>
      <c r="D31" s="58">
        <v>226.12</v>
      </c>
      <c r="E31" s="50">
        <f t="shared" si="1"/>
        <v>-690.88</v>
      </c>
      <c r="F31" s="56">
        <f>D31/C31</f>
        <v>0.2465866957470011</v>
      </c>
      <c r="G31" s="6"/>
    </row>
    <row r="32" spans="1:8" ht="38.25">
      <c r="A32" s="55" t="s">
        <v>22</v>
      </c>
      <c r="B32" s="55" t="s">
        <v>23</v>
      </c>
      <c r="C32" s="59">
        <v>117</v>
      </c>
      <c r="D32" s="38">
        <v>29.26</v>
      </c>
      <c r="E32" s="34">
        <f t="shared" si="1"/>
        <v>-87.74</v>
      </c>
      <c r="F32" s="38">
        <f t="shared" si="0"/>
        <v>25.008547008547012</v>
      </c>
      <c r="G32" s="3"/>
      <c r="H32" s="8"/>
    </row>
    <row r="33" spans="1:8" ht="25.5">
      <c r="A33" s="61" t="s">
        <v>66</v>
      </c>
      <c r="B33" s="61" t="s">
        <v>67</v>
      </c>
      <c r="C33" s="75">
        <f>$C$34</f>
        <v>180.6</v>
      </c>
      <c r="D33" s="37">
        <f>$D$34</f>
        <v>2</v>
      </c>
      <c r="E33" s="34">
        <f t="shared" si="1"/>
        <v>-178.6</v>
      </c>
      <c r="F33" s="38">
        <f t="shared" si="0"/>
        <v>1.1074197120708749</v>
      </c>
      <c r="G33" s="3"/>
      <c r="H33" s="8"/>
    </row>
    <row r="34" spans="1:8" ht="38.25">
      <c r="A34" s="55" t="s">
        <v>68</v>
      </c>
      <c r="B34" s="55" t="s">
        <v>69</v>
      </c>
      <c r="C34" s="59">
        <v>180.6</v>
      </c>
      <c r="D34" s="38">
        <v>2</v>
      </c>
      <c r="E34" s="34">
        <f t="shared" si="1"/>
        <v>-178.6</v>
      </c>
      <c r="F34" s="38">
        <f t="shared" si="0"/>
        <v>1.1074197120708749</v>
      </c>
      <c r="G34" s="3"/>
      <c r="H34" s="8"/>
    </row>
    <row r="35" spans="1:8" ht="25.5">
      <c r="A35" s="61" t="s">
        <v>62</v>
      </c>
      <c r="B35" s="61" t="s">
        <v>63</v>
      </c>
      <c r="C35" s="37">
        <f>C36+C37</f>
        <v>217.66</v>
      </c>
      <c r="D35" s="37">
        <f>D36+D37</f>
        <v>217.66</v>
      </c>
      <c r="E35" s="34">
        <f t="shared" si="1"/>
        <v>0</v>
      </c>
      <c r="F35" s="38">
        <f t="shared" si="0"/>
        <v>100</v>
      </c>
      <c r="G35" s="3"/>
      <c r="H35" s="8"/>
    </row>
    <row r="36" spans="1:8" ht="102">
      <c r="A36" s="55" t="s">
        <v>70</v>
      </c>
      <c r="B36" s="55" t="s">
        <v>71</v>
      </c>
      <c r="C36" s="38">
        <v>214.9</v>
      </c>
      <c r="D36" s="38">
        <v>214.9</v>
      </c>
      <c r="E36" s="34">
        <f t="shared" si="1"/>
        <v>0</v>
      </c>
      <c r="F36" s="38">
        <f t="shared" si="0"/>
        <v>100</v>
      </c>
      <c r="G36" s="3"/>
      <c r="H36" s="8"/>
    </row>
    <row r="37" spans="1:8" ht="38.25">
      <c r="A37" s="55" t="s">
        <v>64</v>
      </c>
      <c r="B37" s="55" t="s">
        <v>65</v>
      </c>
      <c r="C37" s="38">
        <v>2.76</v>
      </c>
      <c r="D37" s="38">
        <v>2.76</v>
      </c>
      <c r="E37" s="34">
        <v>0</v>
      </c>
      <c r="F37" s="38">
        <f t="shared" si="0"/>
        <v>100</v>
      </c>
      <c r="G37" s="3"/>
      <c r="H37" s="8"/>
    </row>
    <row r="38" spans="1:7" ht="32.25" customHeight="1">
      <c r="A38" s="91" t="s">
        <v>13</v>
      </c>
      <c r="B38" s="83" t="s">
        <v>14</v>
      </c>
      <c r="C38" s="87">
        <f>$C$40</f>
        <v>2511.4</v>
      </c>
      <c r="D38" s="81">
        <f>D40</f>
        <v>627.8499999999999</v>
      </c>
      <c r="E38" s="81">
        <f>E40+E43</f>
        <v>-1674.0700000000002</v>
      </c>
      <c r="F38" s="81">
        <f>F40+F43</f>
        <v>49.99820981023987</v>
      </c>
      <c r="G38" s="4"/>
    </row>
    <row r="39" spans="1:7" ht="12" customHeight="1">
      <c r="A39" s="92"/>
      <c r="B39" s="93"/>
      <c r="C39" s="88"/>
      <c r="D39" s="82"/>
      <c r="E39" s="83"/>
      <c r="F39" s="83"/>
      <c r="G39" s="4"/>
    </row>
    <row r="40" spans="1:7" ht="53.25" customHeight="1" thickBot="1">
      <c r="A40" s="65" t="s">
        <v>50</v>
      </c>
      <c r="B40" s="67" t="s">
        <v>49</v>
      </c>
      <c r="C40" s="66">
        <f>C41+C43</f>
        <v>2511.4</v>
      </c>
      <c r="D40" s="66">
        <f>D41+D43</f>
        <v>627.8499999999999</v>
      </c>
      <c r="E40" s="33">
        <f>D40-C40</f>
        <v>-1883.5500000000002</v>
      </c>
      <c r="F40" s="37">
        <f aca="true" t="shared" si="2" ref="F40:F45">D40/C40*100</f>
        <v>24.999999999999993</v>
      </c>
      <c r="G40" s="4"/>
    </row>
    <row r="41" spans="1:7" ht="27" customHeight="1">
      <c r="A41" s="71" t="s">
        <v>59</v>
      </c>
      <c r="B41" s="70" t="s">
        <v>58</v>
      </c>
      <c r="C41" s="37">
        <f>C42</f>
        <v>2232.1</v>
      </c>
      <c r="D41" s="37">
        <f>D42</f>
        <v>558.03</v>
      </c>
      <c r="E41" s="69">
        <f>D41-C41</f>
        <v>-1674.07</v>
      </c>
      <c r="F41" s="39">
        <f t="shared" si="2"/>
        <v>25.00022400430088</v>
      </c>
      <c r="G41" s="4"/>
    </row>
    <row r="42" spans="1:7" ht="45" customHeight="1">
      <c r="A42" s="74" t="s">
        <v>51</v>
      </c>
      <c r="B42" s="34" t="s">
        <v>30</v>
      </c>
      <c r="C42" s="38">
        <v>2232.1</v>
      </c>
      <c r="D42" s="38">
        <v>558.03</v>
      </c>
      <c r="E42" s="34">
        <f>C42-D42</f>
        <v>1674.07</v>
      </c>
      <c r="F42" s="37">
        <f t="shared" si="2"/>
        <v>25.00022400430088</v>
      </c>
      <c r="G42" s="4"/>
    </row>
    <row r="43" spans="1:7" ht="41.25" customHeight="1" thickBot="1">
      <c r="A43" s="18" t="s">
        <v>52</v>
      </c>
      <c r="B43" s="26" t="s">
        <v>55</v>
      </c>
      <c r="C43" s="54">
        <f>C44+C45</f>
        <v>279.3</v>
      </c>
      <c r="D43" s="68">
        <f>D44+D45</f>
        <v>69.82</v>
      </c>
      <c r="E43" s="73">
        <f>E44+E45</f>
        <v>209.48000000000002</v>
      </c>
      <c r="F43" s="40">
        <f t="shared" si="2"/>
        <v>24.99820981023988</v>
      </c>
      <c r="G43" s="4"/>
    </row>
    <row r="44" spans="1:7" ht="57.75" customHeight="1" thickBot="1">
      <c r="A44" s="19" t="s">
        <v>53</v>
      </c>
      <c r="B44" s="27" t="s">
        <v>56</v>
      </c>
      <c r="C44" s="49">
        <v>246.3</v>
      </c>
      <c r="D44" s="42">
        <v>61.57</v>
      </c>
      <c r="E44" s="38">
        <f>C44-D44</f>
        <v>184.73000000000002</v>
      </c>
      <c r="F44" s="37">
        <f t="shared" si="2"/>
        <v>24.997969955339016</v>
      </c>
      <c r="G44" s="7"/>
    </row>
    <row r="45" spans="1:7" ht="18" customHeight="1">
      <c r="A45" s="94" t="s">
        <v>54</v>
      </c>
      <c r="B45" s="96" t="s">
        <v>24</v>
      </c>
      <c r="C45" s="89">
        <v>33</v>
      </c>
      <c r="D45" s="78">
        <v>8.25</v>
      </c>
      <c r="E45" s="76">
        <f>C45-D45</f>
        <v>24.75</v>
      </c>
      <c r="F45" s="39">
        <f t="shared" si="2"/>
        <v>25</v>
      </c>
      <c r="G45" s="7"/>
    </row>
    <row r="46" spans="1:7" ht="50.25" customHeight="1" thickBot="1">
      <c r="A46" s="95"/>
      <c r="B46" s="97"/>
      <c r="C46" s="90"/>
      <c r="D46" s="79"/>
      <c r="E46" s="77"/>
      <c r="F46" s="40"/>
      <c r="G46" s="7"/>
    </row>
    <row r="47" spans="1:7" ht="19.5" thickBot="1">
      <c r="A47" s="1"/>
      <c r="B47" s="28" t="s">
        <v>15</v>
      </c>
      <c r="C47" s="64">
        <f>C38+C13</f>
        <v>9954.460000000001</v>
      </c>
      <c r="D47" s="37">
        <f>D13+D38</f>
        <v>2634.72</v>
      </c>
      <c r="E47" s="33">
        <f>D47-C47</f>
        <v>-7319.740000000002</v>
      </c>
      <c r="F47" s="40">
        <f>D47/C47*100</f>
        <v>26.467734060913394</v>
      </c>
      <c r="G47" s="4"/>
    </row>
    <row r="48" spans="1:6" ht="15.75">
      <c r="A48" s="12"/>
      <c r="B48" s="10"/>
      <c r="C48" s="10"/>
      <c r="D48" s="10"/>
      <c r="E48" s="10"/>
      <c r="F48" s="10"/>
    </row>
    <row r="49" spans="1:6" ht="15.75">
      <c r="A49" s="12"/>
      <c r="B49" s="10"/>
      <c r="C49" s="10"/>
      <c r="D49" s="10"/>
      <c r="E49" s="10"/>
      <c r="F49" s="10"/>
    </row>
    <row r="50" spans="1:6" ht="15.75">
      <c r="A50" s="84"/>
      <c r="B50" s="85"/>
      <c r="C50" s="85"/>
      <c r="D50" s="13"/>
      <c r="E50" s="13"/>
      <c r="F50" s="13"/>
    </row>
    <row r="51" spans="1:6" ht="15.75">
      <c r="A51" s="12"/>
      <c r="B51" s="10"/>
      <c r="C51" s="10"/>
      <c r="D51" s="10"/>
      <c r="E51" s="10"/>
      <c r="F51" s="10"/>
    </row>
  </sheetData>
  <sheetProtection/>
  <mergeCells count="14">
    <mergeCell ref="A50:C50"/>
    <mergeCell ref="B1:C8"/>
    <mergeCell ref="C38:C39"/>
    <mergeCell ref="C45:C46"/>
    <mergeCell ref="A38:A39"/>
    <mergeCell ref="B38:B39"/>
    <mergeCell ref="A45:A46"/>
    <mergeCell ref="B45:B46"/>
    <mergeCell ref="E45:E46"/>
    <mergeCell ref="D45:D46"/>
    <mergeCell ref="D1:F5"/>
    <mergeCell ref="D38:D39"/>
    <mergeCell ref="E38:E39"/>
    <mergeCell ref="F38:F39"/>
  </mergeCells>
  <printOptions/>
  <pageMargins left="0.5511811023622047" right="0.1968503937007874" top="0.1968503937007874" bottom="0.2362204724409449" header="0.1968503937007874" footer="0.2362204724409449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Gama</cp:lastModifiedBy>
  <cp:lastPrinted>2022-05-19T10:45:25Z</cp:lastPrinted>
  <dcterms:created xsi:type="dcterms:W3CDTF">2010-08-12T06:23:17Z</dcterms:created>
  <dcterms:modified xsi:type="dcterms:W3CDTF">2022-05-19T10:45:35Z</dcterms:modified>
  <cp:category/>
  <cp:version/>
  <cp:contentType/>
  <cp:contentStatus/>
</cp:coreProperties>
</file>